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3_Cartographie des établissements hospitaliers\3.1_Classification établissements hospitaliers\"/>
    </mc:Choice>
  </mc:AlternateContent>
  <bookViews>
    <workbookView xWindow="0" yWindow="0" windowWidth="19200" windowHeight="7050"/>
  </bookViews>
  <sheets>
    <sheet name="Da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22" i="1" l="1"/>
  <c r="E23" i="1" s="1"/>
  <c r="E21" i="1"/>
  <c r="E18" i="1"/>
  <c r="G25" i="1" l="1"/>
  <c r="G23" i="1"/>
  <c r="G22" i="1"/>
  <c r="G21" i="1"/>
  <c r="G18" i="1"/>
  <c r="G17" i="1"/>
  <c r="G16" i="1"/>
  <c r="E15" i="1"/>
  <c r="E26" i="1" s="1"/>
  <c r="G13" i="1"/>
  <c r="G26" i="1" l="1"/>
  <c r="G15" i="1"/>
</calcChain>
</file>

<file path=xl/sharedStrings.xml><?xml version="1.0" encoding="utf-8"?>
<sst xmlns="http://schemas.openxmlformats.org/spreadsheetml/2006/main" count="37" uniqueCount="36">
  <si>
    <t>Activité</t>
  </si>
  <si>
    <t xml:space="preserve">Etablissements </t>
  </si>
  <si>
    <t>Lits
aigus</t>
  </si>
  <si>
    <t>CHdN, CHL, CHEM, HRS</t>
  </si>
  <si>
    <t>Etablissements aigus spécialisés</t>
  </si>
  <si>
    <t>INCCI, CFB</t>
  </si>
  <si>
    <t xml:space="preserve">Total des lits aigus </t>
  </si>
  <si>
    <t>CHdN, CHL, CHEM, HRS, INCCI, CFB</t>
  </si>
  <si>
    <t>Lits 
de moyen séjour</t>
  </si>
  <si>
    <t>Réhabilitation psychiatrique</t>
  </si>
  <si>
    <t>CHNP</t>
  </si>
  <si>
    <t>Rééducation fonctionnelle</t>
  </si>
  <si>
    <t>RHZ</t>
  </si>
  <si>
    <t xml:space="preserve">Rééducation gériatrique </t>
  </si>
  <si>
    <t>HIS + services de rééducation gériatrique du CHdN, CHEM, HRS</t>
  </si>
  <si>
    <t>Réhabilitation physique et post-oncologique</t>
  </si>
  <si>
    <t>Colpach</t>
  </si>
  <si>
    <t xml:space="preserve">Soins palliatifs </t>
  </si>
  <si>
    <t>Haus OMEGA + services de soins palliatifs du CHdN, CHL, CHEM, HRS</t>
  </si>
  <si>
    <t xml:space="preserve">Total des lits de moyen séjour </t>
  </si>
  <si>
    <t>CHNP, RHZ, HIS et services de rééducation gériatrique du CHdN, CHEM et HRS, Colpach, Haus OMEGA et services de soins palliatifs du CHdN, CHL, CHEM et HRS</t>
  </si>
  <si>
    <t>Lits de longue durée</t>
  </si>
  <si>
    <t>Lits d'hospitalisation de longue durée</t>
  </si>
  <si>
    <t>Total des lits</t>
  </si>
  <si>
    <t xml:space="preserve">
Total des lits aigus, de moyen séjour et de longue durée
</t>
  </si>
  <si>
    <t xml:space="preserve">CHdN, CHL, CHEM, HRS, INCCI, CFB, CHNP, HIS, RHZ, Colpach, Haus OMEGA, </t>
  </si>
  <si>
    <t>Référence : Carte sanitaire 2021</t>
  </si>
  <si>
    <t>Année de référence : 2021</t>
  </si>
  <si>
    <t>Périmètre d'inclusion : lits déclarés installés / population au 1er juillet 2021</t>
  </si>
  <si>
    <t>Unités : nombre de lits, nombre d'habitants, nombre de lits pour 1000 habitants</t>
  </si>
  <si>
    <t>Nombre 
de lits
2021</t>
  </si>
  <si>
    <t xml:space="preserve">
Nombre 
d'habitants au GDL
01.07.2021
</t>
  </si>
  <si>
    <r>
      <t xml:space="preserve">Centres hospitaliers
</t>
    </r>
    <r>
      <rPr>
        <i/>
        <sz val="9"/>
        <color theme="3" tint="-0.249977111117893"/>
        <rFont val="Calibri"/>
        <family val="2"/>
        <scheme val="minor"/>
      </rPr>
      <t>(hors lits de rééducation et de soins palliatifs)</t>
    </r>
    <r>
      <rPr>
        <b/>
        <sz val="9"/>
        <color theme="3" tint="-0.249977111117893"/>
        <rFont val="Calibri"/>
        <family val="2"/>
        <scheme val="minor"/>
      </rPr>
      <t xml:space="preserve">
</t>
    </r>
  </si>
  <si>
    <t>Nombre de lits pour     
 1 000 habitants</t>
  </si>
  <si>
    <t>Tableau : Répartition des lits par type d'activité et ratio pour 1 000 habitants, 2021</t>
  </si>
  <si>
    <t>Sources : Déclarations des établissements hospitaliers : réponses au questionnaire de l'Observatoire national de la santé, juillet 2021 / Population : données STATEC / Traitement Observatoire national de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</si>
</sst>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9.9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i/>
      <sz val="9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 tint="0.39997558519241921"/>
      </top>
      <bottom/>
      <diagonal/>
    </border>
    <border>
      <left style="thin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medium">
        <color theme="3" tint="0.39997558519241921"/>
      </right>
      <top/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3" fontId="9" fillId="3" borderId="18" xfId="0" applyNumberFormat="1" applyFont="1" applyFill="1" applyBorder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0" fontId="9" fillId="0" borderId="20" xfId="0" applyFont="1" applyFill="1" applyBorder="1"/>
    <xf numFmtId="0" fontId="11" fillId="0" borderId="21" xfId="0" applyFont="1" applyFill="1" applyBorder="1"/>
    <xf numFmtId="3" fontId="11" fillId="0" borderId="21" xfId="0" applyNumberFormat="1" applyFont="1" applyFill="1" applyBorder="1" applyAlignment="1">
      <alignment horizontal="center"/>
    </xf>
    <xf numFmtId="2" fontId="11" fillId="0" borderId="22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wrapText="1"/>
    </xf>
    <xf numFmtId="0" fontId="11" fillId="0" borderId="23" xfId="0" applyFont="1" applyFill="1" applyBorder="1" applyAlignment="1">
      <alignment wrapText="1"/>
    </xf>
    <xf numFmtId="3" fontId="11" fillId="0" borderId="23" xfId="0" applyNumberFormat="1" applyFont="1" applyFill="1" applyBorder="1" applyAlignment="1">
      <alignment horizontal="center" vertical="center"/>
    </xf>
    <xf numFmtId="2" fontId="11" fillId="0" borderId="24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horizontal="left" vertical="top" wrapText="1"/>
    </xf>
    <xf numFmtId="0" fontId="11" fillId="3" borderId="18" xfId="0" applyFont="1" applyFill="1" applyBorder="1" applyAlignment="1">
      <alignment vertical="top" wrapText="1"/>
    </xf>
    <xf numFmtId="3" fontId="9" fillId="3" borderId="18" xfId="0" applyNumberFormat="1" applyFont="1" applyFill="1" applyBorder="1" applyAlignment="1">
      <alignment horizontal="center" vertical="center"/>
    </xf>
    <xf numFmtId="2" fontId="9" fillId="3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9" fillId="3" borderId="12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2" fontId="9" fillId="3" borderId="13" xfId="0" applyNumberFormat="1" applyFont="1" applyFill="1" applyBorder="1" applyAlignment="1">
      <alignment horizontal="center" vertical="center"/>
    </xf>
    <xf numFmtId="2" fontId="9" fillId="3" borderId="10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2" fontId="11" fillId="0" borderId="16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7"/>
  <sheetViews>
    <sheetView showGridLines="0" tabSelected="1" zoomScale="98" zoomScaleNormal="98" workbookViewId="0">
      <selection activeCell="L10" sqref="L10"/>
    </sheetView>
  </sheetViews>
  <sheetFormatPr defaultColWidth="9.1796875" defaultRowHeight="14.5" x14ac:dyDescent="0.35"/>
  <cols>
    <col min="2" max="2" width="17.7265625" style="1" customWidth="1"/>
    <col min="3" max="3" width="29.1796875" customWidth="1"/>
    <col min="4" max="4" width="30" customWidth="1"/>
    <col min="5" max="5" width="10.54296875" customWidth="1"/>
    <col min="6" max="6" width="11.1796875" customWidth="1"/>
    <col min="7" max="7" width="9.7265625" customWidth="1"/>
    <col min="8" max="8" width="8.81640625" customWidth="1"/>
    <col min="12" max="12" width="12.26953125" customWidth="1"/>
    <col min="14" max="14" width="11.7265625" customWidth="1"/>
    <col min="16" max="16" width="12.1796875" customWidth="1"/>
  </cols>
  <sheetData>
    <row r="2" spans="2:13" x14ac:dyDescent="0.35">
      <c r="B2" s="7" t="s">
        <v>34</v>
      </c>
    </row>
    <row r="3" spans="2:13" x14ac:dyDescent="0.35">
      <c r="B3" s="8"/>
    </row>
    <row r="4" spans="2:13" x14ac:dyDescent="0.35">
      <c r="B4" s="8" t="s">
        <v>26</v>
      </c>
    </row>
    <row r="5" spans="2:13" ht="23.5" customHeight="1" x14ac:dyDescent="0.35">
      <c r="B5" s="36" t="s">
        <v>35</v>
      </c>
      <c r="C5" s="36"/>
      <c r="D5" s="36"/>
      <c r="E5" s="36"/>
      <c r="F5" s="36"/>
      <c r="G5" s="36"/>
    </row>
    <row r="6" spans="2:13" x14ac:dyDescent="0.35">
      <c r="B6" s="8" t="s">
        <v>27</v>
      </c>
    </row>
    <row r="7" spans="2:13" x14ac:dyDescent="0.35">
      <c r="B7" s="8" t="s">
        <v>28</v>
      </c>
    </row>
    <row r="8" spans="2:13" x14ac:dyDescent="0.35">
      <c r="B8" s="8" t="s">
        <v>29</v>
      </c>
    </row>
    <row r="9" spans="2:13" ht="15" thickBot="1" x14ac:dyDescent="0.4">
      <c r="C9" s="2"/>
      <c r="D9" s="3"/>
      <c r="E9" s="3"/>
      <c r="F9" s="4"/>
      <c r="G9" s="3"/>
      <c r="H9" s="3"/>
      <c r="I9" s="3"/>
      <c r="J9" s="3"/>
    </row>
    <row r="10" spans="2:13" ht="72.5" thickBot="1" x14ac:dyDescent="0.4">
      <c r="B10" s="9"/>
      <c r="C10" s="10" t="s">
        <v>0</v>
      </c>
      <c r="D10" s="10" t="s">
        <v>1</v>
      </c>
      <c r="E10" s="10" t="s">
        <v>30</v>
      </c>
      <c r="F10" s="10" t="s">
        <v>31</v>
      </c>
      <c r="G10" s="11" t="s">
        <v>33</v>
      </c>
    </row>
    <row r="11" spans="2:13" ht="15" customHeight="1" x14ac:dyDescent="0.35">
      <c r="B11" s="53" t="s">
        <v>2</v>
      </c>
      <c r="C11" s="67" t="s">
        <v>32</v>
      </c>
      <c r="D11" s="69" t="s">
        <v>3</v>
      </c>
      <c r="E11" s="37">
        <v>2021</v>
      </c>
      <c r="F11" s="37">
        <v>639486</v>
      </c>
      <c r="G11" s="39">
        <f>(E11/F11)*1000</f>
        <v>3.1603506566210986</v>
      </c>
    </row>
    <row r="12" spans="2:13" ht="24" customHeight="1" x14ac:dyDescent="0.35">
      <c r="B12" s="54"/>
      <c r="C12" s="68"/>
      <c r="D12" s="70"/>
      <c r="E12" s="38"/>
      <c r="F12" s="38"/>
      <c r="G12" s="40"/>
    </row>
    <row r="13" spans="2:13" x14ac:dyDescent="0.35">
      <c r="B13" s="54"/>
      <c r="C13" s="41" t="s">
        <v>4</v>
      </c>
      <c r="D13" s="43" t="s">
        <v>5</v>
      </c>
      <c r="E13" s="45">
        <v>21</v>
      </c>
      <c r="F13" s="45">
        <v>639486</v>
      </c>
      <c r="G13" s="51">
        <f>(E13/F13)*1000</f>
        <v>3.283887372045674E-2</v>
      </c>
      <c r="M13" s="5"/>
    </row>
    <row r="14" spans="2:13" x14ac:dyDescent="0.35">
      <c r="B14" s="54"/>
      <c r="C14" s="42"/>
      <c r="D14" s="44"/>
      <c r="E14" s="46"/>
      <c r="F14" s="46"/>
      <c r="G14" s="52"/>
    </row>
    <row r="15" spans="2:13" ht="15" thickBot="1" x14ac:dyDescent="0.4">
      <c r="B15" s="66"/>
      <c r="C15" s="12" t="s">
        <v>6</v>
      </c>
      <c r="D15" s="13" t="s">
        <v>7</v>
      </c>
      <c r="E15" s="14">
        <f>SUM(E11:E14)</f>
        <v>2042</v>
      </c>
      <c r="F15" s="14">
        <v>639486</v>
      </c>
      <c r="G15" s="15">
        <f>(E15/F15)*1000</f>
        <v>3.1931895303415558</v>
      </c>
    </row>
    <row r="16" spans="2:13" ht="15.75" customHeight="1" x14ac:dyDescent="0.35">
      <c r="B16" s="53" t="s">
        <v>8</v>
      </c>
      <c r="C16" s="16" t="s">
        <v>9</v>
      </c>
      <c r="D16" s="17" t="s">
        <v>10</v>
      </c>
      <c r="E16" s="18">
        <v>180</v>
      </c>
      <c r="F16" s="18">
        <v>639486</v>
      </c>
      <c r="G16" s="19">
        <f>(E16/F16)*1000</f>
        <v>0.28147606046105778</v>
      </c>
    </row>
    <row r="17" spans="2:7" ht="15.75" customHeight="1" x14ac:dyDescent="0.35">
      <c r="B17" s="54"/>
      <c r="C17" s="20" t="s">
        <v>11</v>
      </c>
      <c r="D17" s="21" t="s">
        <v>12</v>
      </c>
      <c r="E17" s="22">
        <v>73</v>
      </c>
      <c r="F17" s="22">
        <v>639486</v>
      </c>
      <c r="G17" s="23">
        <f>(E17/F17)*1000</f>
        <v>0.11415418007587344</v>
      </c>
    </row>
    <row r="18" spans="2:7" x14ac:dyDescent="0.35">
      <c r="B18" s="54"/>
      <c r="C18" s="55" t="s">
        <v>13</v>
      </c>
      <c r="D18" s="58" t="s">
        <v>14</v>
      </c>
      <c r="E18" s="61">
        <f>(30+30+59+70)</f>
        <v>189</v>
      </c>
      <c r="F18" s="45">
        <v>639486</v>
      </c>
      <c r="G18" s="51">
        <f>(E18/F18)*1000</f>
        <v>0.29554986348411072</v>
      </c>
    </row>
    <row r="19" spans="2:7" ht="14.25" customHeight="1" x14ac:dyDescent="0.35">
      <c r="B19" s="54"/>
      <c r="C19" s="56"/>
      <c r="D19" s="59"/>
      <c r="E19" s="62"/>
      <c r="F19" s="38"/>
      <c r="G19" s="40"/>
    </row>
    <row r="20" spans="2:7" ht="1.5" customHeight="1" x14ac:dyDescent="0.35">
      <c r="B20" s="54"/>
      <c r="C20" s="57"/>
      <c r="D20" s="60"/>
      <c r="E20" s="63"/>
      <c r="F20" s="46"/>
      <c r="G20" s="52"/>
    </row>
    <row r="21" spans="2:7" ht="24.5" x14ac:dyDescent="0.35">
      <c r="B21" s="54"/>
      <c r="C21" s="20" t="s">
        <v>15</v>
      </c>
      <c r="D21" s="24" t="s">
        <v>16</v>
      </c>
      <c r="E21" s="22">
        <f>(40+20)</f>
        <v>60</v>
      </c>
      <c r="F21" s="22">
        <v>639486</v>
      </c>
      <c r="G21" s="23">
        <f>(E21/F21)*1000</f>
        <v>9.3825353487019272E-2</v>
      </c>
    </row>
    <row r="22" spans="2:7" ht="24.5" x14ac:dyDescent="0.35">
      <c r="B22" s="54"/>
      <c r="C22" s="25" t="s">
        <v>17</v>
      </c>
      <c r="D22" s="21" t="s">
        <v>18</v>
      </c>
      <c r="E22" s="22">
        <f>(15+6+10+17+8)</f>
        <v>56</v>
      </c>
      <c r="F22" s="22">
        <v>639486</v>
      </c>
      <c r="G22" s="23">
        <f>(E22/F22)*1000</f>
        <v>8.7570329921217979E-2</v>
      </c>
    </row>
    <row r="23" spans="2:7" ht="15" customHeight="1" x14ac:dyDescent="0.35">
      <c r="B23" s="54"/>
      <c r="C23" s="64" t="s">
        <v>19</v>
      </c>
      <c r="D23" s="65" t="s">
        <v>20</v>
      </c>
      <c r="E23" s="47">
        <f>SUM(E16:E22)</f>
        <v>558</v>
      </c>
      <c r="F23" s="47">
        <v>639486</v>
      </c>
      <c r="G23" s="49">
        <f>(E23/F23)*1000</f>
        <v>0.8725757874292791</v>
      </c>
    </row>
    <row r="24" spans="2:7" ht="52.5" customHeight="1" thickBot="1" x14ac:dyDescent="0.4">
      <c r="B24" s="54"/>
      <c r="C24" s="64"/>
      <c r="D24" s="65"/>
      <c r="E24" s="48"/>
      <c r="F24" s="48"/>
      <c r="G24" s="50"/>
    </row>
    <row r="25" spans="2:7" ht="43.5" customHeight="1" thickBot="1" x14ac:dyDescent="0.4">
      <c r="B25" s="26" t="s">
        <v>21</v>
      </c>
      <c r="C25" s="27" t="s">
        <v>22</v>
      </c>
      <c r="D25" s="28" t="s">
        <v>10</v>
      </c>
      <c r="E25" s="29">
        <v>67</v>
      </c>
      <c r="F25" s="29">
        <v>639486</v>
      </c>
      <c r="G25" s="30">
        <f>(E25/F25)*1000</f>
        <v>0.10477164472717151</v>
      </c>
    </row>
    <row r="26" spans="2:7" ht="44.25" customHeight="1" thickBot="1" x14ac:dyDescent="0.4">
      <c r="B26" s="31" t="s">
        <v>23</v>
      </c>
      <c r="C26" s="32" t="s">
        <v>24</v>
      </c>
      <c r="D26" s="33" t="s">
        <v>25</v>
      </c>
      <c r="E26" s="34">
        <f>SUM(E15+E23+E25)</f>
        <v>2667</v>
      </c>
      <c r="F26" s="34">
        <v>639486</v>
      </c>
      <c r="G26" s="35">
        <f>(E26/F26)*1000</f>
        <v>4.1705369624980069</v>
      </c>
    </row>
    <row r="27" spans="2:7" x14ac:dyDescent="0.35">
      <c r="E27" s="6"/>
    </row>
  </sheetData>
  <mergeCells count="23">
    <mergeCell ref="F23:F24"/>
    <mergeCell ref="G23:G24"/>
    <mergeCell ref="G13:G14"/>
    <mergeCell ref="B16:B24"/>
    <mergeCell ref="C18:C20"/>
    <mergeCell ref="D18:D20"/>
    <mergeCell ref="E18:E20"/>
    <mergeCell ref="F18:F20"/>
    <mergeCell ref="G18:G20"/>
    <mergeCell ref="C23:C24"/>
    <mergeCell ref="D23:D24"/>
    <mergeCell ref="E23:E24"/>
    <mergeCell ref="B11:B15"/>
    <mergeCell ref="C11:C12"/>
    <mergeCell ref="D11:D12"/>
    <mergeCell ref="E11:E12"/>
    <mergeCell ref="B5:G5"/>
    <mergeCell ref="F11:F12"/>
    <mergeCell ref="G11:G12"/>
    <mergeCell ref="C13:C14"/>
    <mergeCell ref="D13:D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Anne-Charlotte LORCY</dc:creator>
  <cp:lastModifiedBy>Tanja Ducomble</cp:lastModifiedBy>
  <dcterms:created xsi:type="dcterms:W3CDTF">2021-09-24T14:01:42Z</dcterms:created>
  <dcterms:modified xsi:type="dcterms:W3CDTF">2022-03-23T12:58:20Z</dcterms:modified>
</cp:coreProperties>
</file>