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3_Cartographie des établissements hospitaliers\3.1_Classification établissements hospitaliers\"/>
    </mc:Choice>
  </mc:AlternateContent>
  <bookViews>
    <workbookView xWindow="0" yWindow="0" windowWidth="19200" windowHeight="7050"/>
  </bookViews>
  <sheets>
    <sheet name="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1" l="1"/>
  <c r="Y42" i="1" l="1"/>
  <c r="Q47" i="1"/>
  <c r="P47" i="1"/>
  <c r="AA45" i="1"/>
  <c r="Z45" i="1"/>
  <c r="Y45" i="1"/>
  <c r="X45" i="1"/>
  <c r="W45" i="1"/>
  <c r="V45" i="1"/>
  <c r="U45" i="1"/>
  <c r="AA43" i="1"/>
  <c r="Z43" i="1"/>
  <c r="Y43" i="1"/>
  <c r="X43" i="1"/>
  <c r="W43" i="1"/>
  <c r="V43" i="1"/>
  <c r="U43" i="1"/>
  <c r="AA44" i="1"/>
  <c r="Z44" i="1"/>
  <c r="Y44" i="1"/>
  <c r="X44" i="1"/>
  <c r="W44" i="1"/>
  <c r="V44" i="1"/>
  <c r="U44" i="1"/>
  <c r="AA42" i="1"/>
  <c r="X42" i="1"/>
  <c r="W42" i="1"/>
  <c r="V42" i="1"/>
  <c r="U42" i="1"/>
  <c r="J47" i="1"/>
  <c r="I47" i="1"/>
  <c r="G47" i="1"/>
  <c r="E47" i="1"/>
  <c r="D47" i="1"/>
  <c r="F47" i="1"/>
  <c r="N47" i="1"/>
  <c r="L47" i="1"/>
  <c r="M47" i="1"/>
  <c r="K47" i="1"/>
  <c r="Y18" i="1"/>
  <c r="Z18" i="1"/>
  <c r="X18" i="1"/>
  <c r="Z15" i="1"/>
  <c r="Y15" i="1"/>
  <c r="Z12" i="1"/>
  <c r="Y12" i="1"/>
  <c r="X33" i="1"/>
  <c r="W33" i="1"/>
  <c r="V33" i="1"/>
  <c r="U33" i="1"/>
  <c r="W30" i="1"/>
  <c r="V30" i="1"/>
  <c r="U30" i="1"/>
  <c r="W27" i="1"/>
  <c r="V27" i="1"/>
  <c r="U27" i="1"/>
  <c r="W24" i="1"/>
  <c r="V24" i="1"/>
  <c r="U24" i="1"/>
  <c r="W21" i="1"/>
  <c r="V21" i="1"/>
  <c r="U21" i="1"/>
  <c r="AA18" i="1"/>
  <c r="AA15" i="1"/>
  <c r="X15" i="1"/>
  <c r="W15" i="1"/>
  <c r="V15" i="1"/>
  <c r="U15" i="1"/>
  <c r="AA12" i="1"/>
  <c r="X12" i="1"/>
  <c r="W12" i="1"/>
  <c r="V12" i="1"/>
  <c r="V47" i="1" s="1"/>
  <c r="U12" i="1"/>
  <c r="W47" i="1" l="1"/>
  <c r="AA47" i="1"/>
  <c r="X47" i="1"/>
  <c r="U47" i="1"/>
  <c r="Z47" i="1"/>
</calcChain>
</file>

<file path=xl/sharedStrings.xml><?xml version="1.0" encoding="utf-8"?>
<sst xmlns="http://schemas.openxmlformats.org/spreadsheetml/2006/main" count="231" uniqueCount="40">
  <si>
    <t>Etablissements</t>
  </si>
  <si>
    <t>Lits aigus</t>
  </si>
  <si>
    <t>Longue durée</t>
  </si>
  <si>
    <t>CHdN</t>
  </si>
  <si>
    <t>NA</t>
  </si>
  <si>
    <t>dont USN</t>
  </si>
  <si>
    <t>dont USI</t>
  </si>
  <si>
    <t>CHL</t>
  </si>
  <si>
    <t>HRS</t>
  </si>
  <si>
    <t xml:space="preserve">           HK </t>
  </si>
  <si>
    <t>Bohler</t>
  </si>
  <si>
    <t>ZITHA</t>
  </si>
  <si>
    <t>CSM</t>
  </si>
  <si>
    <t>CHEM</t>
  </si>
  <si>
    <t>INCCI</t>
  </si>
  <si>
    <t>CFB</t>
  </si>
  <si>
    <t>CHNP</t>
  </si>
  <si>
    <t>RHZ</t>
  </si>
  <si>
    <t>HIS</t>
  </si>
  <si>
    <t>Colpach</t>
  </si>
  <si>
    <t>Haus OMEGA</t>
  </si>
  <si>
    <t>TOTAL</t>
  </si>
  <si>
    <t>2042 (b)</t>
  </si>
  <si>
    <t>Référence : Carte sanitaire 2021</t>
  </si>
  <si>
    <t>Année de référence : 2021</t>
  </si>
  <si>
    <t>Périmètre d'inclusion : lits déclarés installés</t>
  </si>
  <si>
    <t>Unités : nombre de lits</t>
  </si>
  <si>
    <t>497 (b)</t>
  </si>
  <si>
    <t>550 (b)</t>
  </si>
  <si>
    <t>Lits de moyen séjour</t>
  </si>
  <si>
    <t>573 (b)</t>
  </si>
  <si>
    <t>2659 (b)</t>
  </si>
  <si>
    <t xml:space="preserve">Total des lits </t>
  </si>
  <si>
    <t>Tableau : Evolution des lits aigus, de moyen séjour et de longue durée, par établissement, 2015-2021</t>
  </si>
  <si>
    <t>Sources : Déclarations des établissements hospitaliers : réponses au questionnaire de l'Observatoire national de la santé, juillet 2021</t>
  </si>
  <si>
    <t>Des lits d’hospitalisation de longue durée médicale sont autorisés aux HRS mais pas encore installés.</t>
  </si>
  <si>
    <t>(b) : Break in time series : la déclaration du CHEM est basée sur les lits installés en 2019 alors qu’elle correspondait aux lits autorisés les années antérieures.</t>
  </si>
  <si>
    <t>Le moyen séjour inclut les lits de réhabilitation psychiatrique, de rééducation fonctionnelle, de rééducation gériatrique, de réhabilitation physique et post-oncologique et de soins palliatifs.</t>
  </si>
  <si>
    <t xml:space="preserve"> Les lits de soins palliatifs des centres hospitaliers étaient inclus dans les lits aigus avant 2019. A partir de 2019, ils sont inclus dans les lits de moyen séjour, conformément à la loi hospitalière.</t>
  </si>
  <si>
    <t xml:space="preserve"> Le Château de Colpach (CRCC) a changé d’activité à partir du 1er avril 2018, passant d’une activité de convalescence (100 lits) à une activité de réhabilitation physique et post-oncologique (60 lits).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</si>
</sst>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</font>
    <font>
      <b/>
      <sz val="10"/>
      <color theme="3"/>
      <name val="Calibri"/>
      <family val="2"/>
    </font>
    <font>
      <i/>
      <sz val="9"/>
      <color theme="3" tint="-0.249977111117893"/>
      <name val="Calibri"/>
      <family val="2"/>
    </font>
    <font>
      <i/>
      <sz val="9"/>
      <color theme="3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</font>
    <font>
      <sz val="9"/>
      <color theme="3"/>
      <name val="Calibri"/>
      <family val="2"/>
    </font>
    <font>
      <b/>
      <sz val="9"/>
      <color theme="3"/>
      <name val="Calibri"/>
      <family val="2"/>
    </font>
    <font>
      <i/>
      <sz val="9"/>
      <color theme="3" tint="-0.249977111117893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 style="thin">
        <color theme="3" tint="0.39997558519241921"/>
      </right>
      <top/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dotted">
        <color theme="3" tint="0.39997558519241921"/>
      </bottom>
      <diagonal/>
    </border>
    <border>
      <left/>
      <right style="medium">
        <color theme="3" tint="0.39997558519241921"/>
      </right>
      <top/>
      <bottom style="dotted">
        <color theme="3" tint="0.39997558519241921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 tint="0.39997558519241921"/>
      </right>
      <top style="medium">
        <color theme="3"/>
      </top>
      <bottom style="medium">
        <color theme="3"/>
      </bottom>
      <diagonal/>
    </border>
    <border>
      <left style="medium">
        <color theme="3" tint="0.39997558519241921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 tint="0.39997558519241921"/>
      </left>
      <right/>
      <top style="thin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1" fillId="0" borderId="0" xfId="1" applyFill="1"/>
    <xf numFmtId="0" fontId="5" fillId="3" borderId="0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right"/>
    </xf>
    <xf numFmtId="0" fontId="6" fillId="3" borderId="1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11" xfId="1" applyFont="1" applyBorder="1" applyAlignment="1">
      <alignment horizontal="right"/>
    </xf>
    <xf numFmtId="0" fontId="5" fillId="3" borderId="12" xfId="1" applyFont="1" applyFill="1" applyBorder="1" applyAlignment="1">
      <alignment horizontal="right"/>
    </xf>
    <xf numFmtId="0" fontId="6" fillId="3" borderId="12" xfId="1" applyFont="1" applyFill="1" applyBorder="1" applyAlignment="1">
      <alignment horizontal="right"/>
    </xf>
    <xf numFmtId="0" fontId="6" fillId="3" borderId="13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5" fillId="3" borderId="11" xfId="1" applyFont="1" applyFill="1" applyBorder="1" applyAlignment="1">
      <alignment horizontal="right"/>
    </xf>
    <xf numFmtId="0" fontId="2" fillId="0" borderId="0" xfId="1" applyFont="1" applyFill="1" applyBorder="1"/>
    <xf numFmtId="0" fontId="7" fillId="0" borderId="0" xfId="0" applyFont="1"/>
    <xf numFmtId="0" fontId="8" fillId="0" borderId="0" xfId="0" applyFont="1"/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right"/>
    </xf>
    <xf numFmtId="0" fontId="9" fillId="2" borderId="8" xfId="1" applyFont="1" applyFill="1" applyBorder="1" applyAlignment="1">
      <alignment horizontal="right"/>
    </xf>
    <xf numFmtId="0" fontId="9" fillId="2" borderId="20" xfId="1" applyFont="1" applyFill="1" applyBorder="1" applyAlignment="1">
      <alignment horizontal="center"/>
    </xf>
    <xf numFmtId="0" fontId="9" fillId="2" borderId="7" xfId="1" applyFont="1" applyFill="1" applyBorder="1"/>
    <xf numFmtId="0" fontId="9" fillId="2" borderId="8" xfId="1" applyFont="1" applyFill="1" applyBorder="1"/>
    <xf numFmtId="0" fontId="10" fillId="3" borderId="9" xfId="1" applyFont="1" applyFill="1" applyBorder="1"/>
    <xf numFmtId="0" fontId="10" fillId="3" borderId="10" xfId="1" applyFont="1" applyFill="1" applyBorder="1"/>
    <xf numFmtId="0" fontId="11" fillId="3" borderId="0" xfId="1" applyFont="1" applyFill="1" applyBorder="1" applyAlignment="1">
      <alignment horizontal="right"/>
    </xf>
    <xf numFmtId="0" fontId="12" fillId="3" borderId="0" xfId="1" applyFont="1" applyFill="1" applyBorder="1" applyAlignment="1">
      <alignment horizontal="right"/>
    </xf>
    <xf numFmtId="0" fontId="12" fillId="3" borderId="11" xfId="1" applyFont="1" applyFill="1" applyBorder="1" applyAlignment="1">
      <alignment horizontal="right"/>
    </xf>
    <xf numFmtId="0" fontId="13" fillId="3" borderId="1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right"/>
    </xf>
    <xf numFmtId="0" fontId="13" fillId="3" borderId="11" xfId="1" applyFont="1" applyFill="1" applyBorder="1" applyAlignment="1">
      <alignment horizontal="right"/>
    </xf>
    <xf numFmtId="0" fontId="14" fillId="3" borderId="10" xfId="1" applyFont="1" applyFill="1" applyBorder="1" applyAlignment="1">
      <alignment horizontal="right"/>
    </xf>
    <xf numFmtId="0" fontId="13" fillId="3" borderId="9" xfId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0" xfId="1" applyFont="1" applyFill="1" applyBorder="1"/>
    <xf numFmtId="0" fontId="11" fillId="0" borderId="0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12" fillId="0" borderId="11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12" fillId="0" borderId="11" xfId="1" applyFont="1" applyFill="1" applyBorder="1" applyAlignment="1">
      <alignment horizontal="right"/>
    </xf>
    <xf numFmtId="0" fontId="13" fillId="0" borderId="9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0" xfId="1" applyFont="1" applyFill="1" applyBorder="1" applyAlignment="1">
      <alignment horizontal="right"/>
    </xf>
    <xf numFmtId="0" fontId="10" fillId="3" borderId="10" xfId="1" applyFont="1" applyFill="1" applyBorder="1" applyAlignment="1">
      <alignment horizontal="left"/>
    </xf>
    <xf numFmtId="0" fontId="10" fillId="3" borderId="9" xfId="1" applyFont="1" applyFill="1" applyBorder="1" applyAlignment="1">
      <alignment horizontal="right"/>
    </xf>
    <xf numFmtId="0" fontId="10" fillId="3" borderId="9" xfId="1" applyFont="1" applyFill="1" applyBorder="1" applyAlignment="1">
      <alignment horizontal="left"/>
    </xf>
    <xf numFmtId="0" fontId="10" fillId="3" borderId="10" xfId="1" applyFont="1" applyFill="1" applyBorder="1" applyAlignment="1">
      <alignment horizontal="right"/>
    </xf>
    <xf numFmtId="0" fontId="11" fillId="3" borderId="11" xfId="1" applyFont="1" applyFill="1" applyBorder="1" applyAlignment="1">
      <alignment horizontal="right"/>
    </xf>
    <xf numFmtId="0" fontId="11" fillId="0" borderId="11" xfId="1" applyFont="1" applyFill="1" applyBorder="1" applyAlignment="1">
      <alignment horizontal="right"/>
    </xf>
    <xf numFmtId="0" fontId="13" fillId="3" borderId="21" xfId="1" applyFont="1" applyFill="1" applyBorder="1" applyAlignment="1">
      <alignment horizontal="center"/>
    </xf>
    <xf numFmtId="0" fontId="10" fillId="0" borderId="14" xfId="1" applyFont="1" applyFill="1" applyBorder="1"/>
    <xf numFmtId="0" fontId="10" fillId="0" borderId="15" xfId="1" applyFont="1" applyFill="1" applyBorder="1"/>
    <xf numFmtId="3" fontId="11" fillId="0" borderId="16" xfId="1" applyNumberFormat="1" applyFont="1" applyFill="1" applyBorder="1" applyAlignment="1">
      <alignment horizontal="right"/>
    </xf>
    <xf numFmtId="3" fontId="11" fillId="0" borderId="16" xfId="1" applyNumberFormat="1" applyFont="1" applyFill="1" applyBorder="1" applyAlignment="1"/>
    <xf numFmtId="3" fontId="11" fillId="0" borderId="17" xfId="1" applyNumberFormat="1" applyFont="1" applyFill="1" applyBorder="1" applyAlignment="1">
      <alignment horizontal="right"/>
    </xf>
    <xf numFmtId="3" fontId="13" fillId="0" borderId="18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right"/>
    </xf>
    <xf numFmtId="3" fontId="13" fillId="0" borderId="19" xfId="1" applyNumberFormat="1" applyFont="1" applyFill="1" applyBorder="1" applyAlignment="1">
      <alignment horizontal="right"/>
    </xf>
    <xf numFmtId="0" fontId="15" fillId="0" borderId="0" xfId="1" applyFont="1"/>
    <xf numFmtId="0" fontId="16" fillId="0" borderId="0" xfId="0" applyFont="1"/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4"/>
  <sheetViews>
    <sheetView showGridLines="0" tabSelected="1" zoomScale="80" zoomScaleNormal="80" workbookViewId="0">
      <selection activeCell="A55" sqref="A55:XFD76"/>
    </sheetView>
  </sheetViews>
  <sheetFormatPr defaultColWidth="9.1796875" defaultRowHeight="14.5" outlineLevelCol="1" x14ac:dyDescent="0.35"/>
  <cols>
    <col min="1" max="1" width="9.1796875" style="1"/>
    <col min="2" max="3" width="12.81640625" style="1" customWidth="1"/>
    <col min="4" max="21" width="6.26953125" style="1" customWidth="1"/>
    <col min="22" max="30" width="6.26953125" style="1" customWidth="1" outlineLevel="1"/>
    <col min="31" max="16384" width="9.1796875" style="1"/>
  </cols>
  <sheetData>
    <row r="1" spans="2:27" s="2" customFormat="1" x14ac:dyDescent="0.35"/>
    <row r="2" spans="2:27" x14ac:dyDescent="0.35">
      <c r="B2" s="19" t="s">
        <v>33</v>
      </c>
    </row>
    <row r="3" spans="2:27" x14ac:dyDescent="0.35">
      <c r="B3" s="20"/>
    </row>
    <row r="4" spans="2:27" x14ac:dyDescent="0.35">
      <c r="B4" s="20" t="s">
        <v>23</v>
      </c>
    </row>
    <row r="5" spans="2:27" x14ac:dyDescent="0.35">
      <c r="B5" s="65" t="s">
        <v>34</v>
      </c>
    </row>
    <row r="6" spans="2:27" x14ac:dyDescent="0.35">
      <c r="B6" s="20" t="s">
        <v>24</v>
      </c>
    </row>
    <row r="7" spans="2:27" x14ac:dyDescent="0.35">
      <c r="B7" s="20" t="s">
        <v>25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5">
      <c r="B8" s="20" t="s">
        <v>26</v>
      </c>
    </row>
    <row r="9" spans="2:27" ht="15" thickBot="1" x14ac:dyDescent="0.4"/>
    <row r="10" spans="2:27" ht="15" customHeight="1" x14ac:dyDescent="0.35">
      <c r="B10" s="69" t="s">
        <v>0</v>
      </c>
      <c r="C10" s="71" t="s">
        <v>1</v>
      </c>
      <c r="D10" s="72"/>
      <c r="E10" s="72"/>
      <c r="F10" s="72"/>
      <c r="G10" s="72"/>
      <c r="H10" s="72"/>
      <c r="I10" s="72"/>
      <c r="J10" s="73"/>
      <c r="K10" s="67" t="s">
        <v>29</v>
      </c>
      <c r="L10" s="67"/>
      <c r="M10" s="67"/>
      <c r="N10" s="67"/>
      <c r="O10" s="67"/>
      <c r="P10" s="67"/>
      <c r="Q10" s="68"/>
      <c r="R10" s="66" t="s">
        <v>2</v>
      </c>
      <c r="S10" s="67"/>
      <c r="T10" s="68"/>
      <c r="U10" s="66" t="s">
        <v>32</v>
      </c>
      <c r="V10" s="67"/>
      <c r="W10" s="67"/>
      <c r="X10" s="67"/>
      <c r="Y10" s="67"/>
      <c r="Z10" s="67"/>
      <c r="AA10" s="68"/>
    </row>
    <row r="11" spans="2:27" ht="15" thickBot="1" x14ac:dyDescent="0.4">
      <c r="B11" s="70"/>
      <c r="C11" s="21"/>
      <c r="D11" s="22">
        <v>2015</v>
      </c>
      <c r="E11" s="22">
        <v>2016</v>
      </c>
      <c r="F11" s="22">
        <v>2017</v>
      </c>
      <c r="G11" s="22">
        <v>2018</v>
      </c>
      <c r="H11" s="22">
        <v>2019</v>
      </c>
      <c r="I11" s="22">
        <v>2020</v>
      </c>
      <c r="J11" s="23">
        <v>2021</v>
      </c>
      <c r="K11" s="22">
        <v>2015</v>
      </c>
      <c r="L11" s="22">
        <v>2016</v>
      </c>
      <c r="M11" s="22">
        <v>2017</v>
      </c>
      <c r="N11" s="22">
        <v>2018</v>
      </c>
      <c r="O11" s="22">
        <v>2019</v>
      </c>
      <c r="P11" s="22">
        <v>2020</v>
      </c>
      <c r="Q11" s="23">
        <v>2021</v>
      </c>
      <c r="R11" s="22">
        <v>2019</v>
      </c>
      <c r="S11" s="22">
        <v>2020</v>
      </c>
      <c r="T11" s="22">
        <v>2021</v>
      </c>
      <c r="U11" s="24">
        <v>2015</v>
      </c>
      <c r="V11" s="25">
        <v>2016</v>
      </c>
      <c r="W11" s="25">
        <v>2017</v>
      </c>
      <c r="X11" s="25">
        <v>2018</v>
      </c>
      <c r="Y11" s="25">
        <v>2019</v>
      </c>
      <c r="Z11" s="25">
        <v>2020</v>
      </c>
      <c r="AA11" s="26">
        <v>2021</v>
      </c>
    </row>
    <row r="12" spans="2:27" x14ac:dyDescent="0.35">
      <c r="B12" s="27" t="s">
        <v>3</v>
      </c>
      <c r="C12" s="28"/>
      <c r="D12" s="29">
        <v>342</v>
      </c>
      <c r="E12" s="29">
        <v>327</v>
      </c>
      <c r="F12" s="30">
        <v>327</v>
      </c>
      <c r="G12" s="30">
        <v>327</v>
      </c>
      <c r="H12" s="30">
        <v>321</v>
      </c>
      <c r="I12" s="30">
        <v>321</v>
      </c>
      <c r="J12" s="31">
        <v>321</v>
      </c>
      <c r="K12" s="29">
        <v>15</v>
      </c>
      <c r="L12" s="29">
        <v>30</v>
      </c>
      <c r="M12" s="30">
        <v>30</v>
      </c>
      <c r="N12" s="30">
        <v>30</v>
      </c>
      <c r="O12" s="30">
        <v>36</v>
      </c>
      <c r="P12" s="30">
        <v>36</v>
      </c>
      <c r="Q12" s="31">
        <v>36</v>
      </c>
      <c r="R12" s="30" t="s">
        <v>4</v>
      </c>
      <c r="S12" s="30" t="s">
        <v>4</v>
      </c>
      <c r="T12" s="30" t="s">
        <v>4</v>
      </c>
      <c r="U12" s="32">
        <f t="shared" ref="U12:AA12" si="0">D12+K12</f>
        <v>357</v>
      </c>
      <c r="V12" s="33">
        <f t="shared" si="0"/>
        <v>357</v>
      </c>
      <c r="W12" s="33">
        <f t="shared" si="0"/>
        <v>357</v>
      </c>
      <c r="X12" s="33">
        <f t="shared" si="0"/>
        <v>357</v>
      </c>
      <c r="Y12" s="33">
        <f t="shared" si="0"/>
        <v>357</v>
      </c>
      <c r="Z12" s="33">
        <f t="shared" si="0"/>
        <v>357</v>
      </c>
      <c r="AA12" s="34">
        <f t="shared" si="0"/>
        <v>357</v>
      </c>
    </row>
    <row r="13" spans="2:27" x14ac:dyDescent="0.35">
      <c r="B13" s="27"/>
      <c r="C13" s="35" t="s">
        <v>5</v>
      </c>
      <c r="D13" s="3">
        <v>322</v>
      </c>
      <c r="E13" s="3">
        <v>307</v>
      </c>
      <c r="F13" s="4">
        <v>307</v>
      </c>
      <c r="G13" s="4">
        <v>307</v>
      </c>
      <c r="H13" s="4">
        <v>305</v>
      </c>
      <c r="I13" s="4">
        <v>305</v>
      </c>
      <c r="J13" s="5">
        <v>305</v>
      </c>
      <c r="K13" s="29"/>
      <c r="L13" s="29"/>
      <c r="M13" s="30"/>
      <c r="N13" s="30"/>
      <c r="O13" s="30"/>
      <c r="P13" s="30"/>
      <c r="Q13" s="31"/>
      <c r="R13" s="30"/>
      <c r="S13" s="30"/>
      <c r="T13" s="30"/>
      <c r="U13" s="36"/>
      <c r="V13" s="33"/>
      <c r="W13" s="33"/>
      <c r="X13" s="33"/>
      <c r="Y13" s="33"/>
      <c r="Z13" s="33"/>
      <c r="AA13" s="34"/>
    </row>
    <row r="14" spans="2:27" x14ac:dyDescent="0.35">
      <c r="B14" s="27"/>
      <c r="C14" s="35" t="s">
        <v>6</v>
      </c>
      <c r="D14" s="3">
        <v>20</v>
      </c>
      <c r="E14" s="3">
        <v>20</v>
      </c>
      <c r="F14" s="4">
        <v>20</v>
      </c>
      <c r="G14" s="4">
        <v>20</v>
      </c>
      <c r="H14" s="4">
        <v>16</v>
      </c>
      <c r="I14" s="4">
        <v>16</v>
      </c>
      <c r="J14" s="5">
        <v>16</v>
      </c>
      <c r="K14" s="29"/>
      <c r="L14" s="29"/>
      <c r="M14" s="30"/>
      <c r="N14" s="30"/>
      <c r="O14" s="30"/>
      <c r="P14" s="30"/>
      <c r="Q14" s="31"/>
      <c r="R14" s="30"/>
      <c r="S14" s="30"/>
      <c r="T14" s="30"/>
      <c r="U14" s="36"/>
      <c r="V14" s="33"/>
      <c r="W14" s="33"/>
      <c r="X14" s="33"/>
      <c r="Y14" s="33"/>
      <c r="Z14" s="33"/>
      <c r="AA14" s="34"/>
    </row>
    <row r="15" spans="2:27" x14ac:dyDescent="0.35">
      <c r="B15" s="37" t="s">
        <v>7</v>
      </c>
      <c r="C15" s="38"/>
      <c r="D15" s="39">
        <v>579</v>
      </c>
      <c r="E15" s="39">
        <v>579</v>
      </c>
      <c r="F15" s="40">
        <v>579</v>
      </c>
      <c r="G15" s="40">
        <v>579</v>
      </c>
      <c r="H15" s="40">
        <v>571</v>
      </c>
      <c r="I15" s="40">
        <v>571</v>
      </c>
      <c r="J15" s="41">
        <v>571</v>
      </c>
      <c r="K15" s="42">
        <v>0</v>
      </c>
      <c r="L15" s="42">
        <v>0</v>
      </c>
      <c r="M15" s="43">
        <v>0</v>
      </c>
      <c r="N15" s="43">
        <v>0</v>
      </c>
      <c r="O15" s="43">
        <v>10</v>
      </c>
      <c r="P15" s="43">
        <v>10</v>
      </c>
      <c r="Q15" s="44">
        <v>10</v>
      </c>
      <c r="R15" s="43" t="s">
        <v>4</v>
      </c>
      <c r="S15" s="43" t="s">
        <v>4</v>
      </c>
      <c r="T15" s="43" t="s">
        <v>4</v>
      </c>
      <c r="U15" s="45">
        <f t="shared" ref="U15:AA15" si="1">D15+K15</f>
        <v>579</v>
      </c>
      <c r="V15" s="46">
        <f t="shared" si="1"/>
        <v>579</v>
      </c>
      <c r="W15" s="46">
        <f t="shared" si="1"/>
        <v>579</v>
      </c>
      <c r="X15" s="46">
        <f t="shared" si="1"/>
        <v>579</v>
      </c>
      <c r="Y15" s="46">
        <f t="shared" si="1"/>
        <v>581</v>
      </c>
      <c r="Z15" s="46">
        <f t="shared" si="1"/>
        <v>581</v>
      </c>
      <c r="AA15" s="47">
        <f t="shared" si="1"/>
        <v>581</v>
      </c>
    </row>
    <row r="16" spans="2:27" x14ac:dyDescent="0.35">
      <c r="B16" s="37"/>
      <c r="C16" s="48" t="s">
        <v>5</v>
      </c>
      <c r="D16" s="8">
        <v>524</v>
      </c>
      <c r="E16" s="8">
        <v>524</v>
      </c>
      <c r="F16" s="9">
        <v>524</v>
      </c>
      <c r="G16" s="9">
        <v>524</v>
      </c>
      <c r="H16" s="9">
        <v>508</v>
      </c>
      <c r="I16" s="9">
        <v>508</v>
      </c>
      <c r="J16" s="10">
        <v>508</v>
      </c>
      <c r="K16" s="42"/>
      <c r="L16" s="42"/>
      <c r="M16" s="43"/>
      <c r="N16" s="43"/>
      <c r="O16" s="43"/>
      <c r="P16" s="43"/>
      <c r="Q16" s="44"/>
      <c r="R16" s="43"/>
      <c r="S16" s="43"/>
      <c r="T16" s="43"/>
      <c r="U16" s="45"/>
      <c r="V16" s="46"/>
      <c r="W16" s="46"/>
      <c r="X16" s="46"/>
      <c r="Y16" s="46"/>
      <c r="Z16" s="46"/>
      <c r="AA16" s="47"/>
    </row>
    <row r="17" spans="2:27" x14ac:dyDescent="0.35">
      <c r="B17" s="37"/>
      <c r="C17" s="48" t="s">
        <v>6</v>
      </c>
      <c r="D17" s="8">
        <v>55</v>
      </c>
      <c r="E17" s="8">
        <v>55</v>
      </c>
      <c r="F17" s="9">
        <v>55</v>
      </c>
      <c r="G17" s="9">
        <v>55</v>
      </c>
      <c r="H17" s="9">
        <v>63</v>
      </c>
      <c r="I17" s="9">
        <v>63</v>
      </c>
      <c r="J17" s="10">
        <v>63</v>
      </c>
      <c r="K17" s="42"/>
      <c r="L17" s="42"/>
      <c r="M17" s="43"/>
      <c r="N17" s="43"/>
      <c r="O17" s="43"/>
      <c r="P17" s="43"/>
      <c r="Q17" s="44"/>
      <c r="R17" s="43"/>
      <c r="S17" s="43"/>
      <c r="T17" s="43"/>
      <c r="U17" s="45"/>
      <c r="V17" s="46"/>
      <c r="W17" s="46"/>
      <c r="X17" s="46"/>
      <c r="Y17" s="46"/>
      <c r="Z17" s="46"/>
      <c r="AA17" s="47"/>
    </row>
    <row r="18" spans="2:27" x14ac:dyDescent="0.35">
      <c r="B18" s="27" t="s">
        <v>8</v>
      </c>
      <c r="C18" s="49"/>
      <c r="D18" s="29" t="s">
        <v>4</v>
      </c>
      <c r="E18" s="29" t="s">
        <v>4</v>
      </c>
      <c r="F18" s="29" t="s">
        <v>4</v>
      </c>
      <c r="G18" s="30">
        <v>704</v>
      </c>
      <c r="H18" s="30">
        <v>632</v>
      </c>
      <c r="I18" s="30">
        <v>632</v>
      </c>
      <c r="J18" s="31">
        <v>632</v>
      </c>
      <c r="K18" s="29" t="s">
        <v>4</v>
      </c>
      <c r="L18" s="29" t="s">
        <v>4</v>
      </c>
      <c r="M18" s="30" t="s">
        <v>4</v>
      </c>
      <c r="N18" s="30">
        <v>30</v>
      </c>
      <c r="O18" s="30">
        <v>78</v>
      </c>
      <c r="P18" s="30">
        <v>78</v>
      </c>
      <c r="Q18" s="31">
        <v>78</v>
      </c>
      <c r="R18" s="30">
        <v>0</v>
      </c>
      <c r="S18" s="30">
        <v>0</v>
      </c>
      <c r="T18" s="30">
        <v>0</v>
      </c>
      <c r="U18" s="36" t="s">
        <v>4</v>
      </c>
      <c r="V18" s="33" t="s">
        <v>4</v>
      </c>
      <c r="W18" s="33" t="s">
        <v>4</v>
      </c>
      <c r="X18" s="33">
        <f>G18+N18</f>
        <v>734</v>
      </c>
      <c r="Y18" s="33">
        <f t="shared" ref="Y18:Z18" si="2">H18+O18</f>
        <v>710</v>
      </c>
      <c r="Z18" s="33">
        <f t="shared" si="2"/>
        <v>710</v>
      </c>
      <c r="AA18" s="34">
        <f>J18+Q18</f>
        <v>710</v>
      </c>
    </row>
    <row r="19" spans="2:27" x14ac:dyDescent="0.35">
      <c r="B19" s="27"/>
      <c r="C19" s="35" t="s">
        <v>5</v>
      </c>
      <c r="D19" s="3" t="s">
        <v>4</v>
      </c>
      <c r="E19" s="3" t="s">
        <v>4</v>
      </c>
      <c r="F19" s="3" t="s">
        <v>4</v>
      </c>
      <c r="G19" s="4">
        <v>671</v>
      </c>
      <c r="H19" s="4">
        <v>599</v>
      </c>
      <c r="I19" s="4">
        <v>601</v>
      </c>
      <c r="J19" s="5">
        <v>601</v>
      </c>
      <c r="K19" s="29"/>
      <c r="L19" s="29"/>
      <c r="M19" s="30"/>
      <c r="N19" s="30"/>
      <c r="O19" s="30"/>
      <c r="P19" s="30"/>
      <c r="Q19" s="31"/>
      <c r="R19" s="30"/>
      <c r="S19" s="30"/>
      <c r="T19" s="30"/>
      <c r="U19" s="36"/>
      <c r="V19" s="33"/>
      <c r="W19" s="33"/>
      <c r="X19" s="33"/>
      <c r="Y19" s="33"/>
      <c r="Z19" s="33"/>
      <c r="AA19" s="34"/>
    </row>
    <row r="20" spans="2:27" x14ac:dyDescent="0.35">
      <c r="B20" s="27"/>
      <c r="C20" s="35" t="s">
        <v>6</v>
      </c>
      <c r="D20" s="3" t="s">
        <v>4</v>
      </c>
      <c r="E20" s="3" t="s">
        <v>4</v>
      </c>
      <c r="F20" s="3" t="s">
        <v>4</v>
      </c>
      <c r="G20" s="4">
        <v>33</v>
      </c>
      <c r="H20" s="4">
        <v>33</v>
      </c>
      <c r="I20" s="4">
        <v>33</v>
      </c>
      <c r="J20" s="5">
        <v>33</v>
      </c>
      <c r="K20" s="29"/>
      <c r="L20" s="29"/>
      <c r="M20" s="30"/>
      <c r="N20" s="30"/>
      <c r="O20" s="30"/>
      <c r="P20" s="30"/>
      <c r="Q20" s="31"/>
      <c r="R20" s="30"/>
      <c r="S20" s="30"/>
      <c r="T20" s="30"/>
      <c r="U20" s="36"/>
      <c r="V20" s="33"/>
      <c r="W20" s="33"/>
      <c r="X20" s="33"/>
      <c r="Y20" s="33"/>
      <c r="Z20" s="33"/>
      <c r="AA20" s="34"/>
    </row>
    <row r="21" spans="2:27" x14ac:dyDescent="0.35">
      <c r="B21" s="50" t="s">
        <v>9</v>
      </c>
      <c r="C21" s="49"/>
      <c r="D21" s="29">
        <v>345</v>
      </c>
      <c r="E21" s="29">
        <v>347</v>
      </c>
      <c r="F21" s="30">
        <v>351</v>
      </c>
      <c r="G21" s="30" t="s">
        <v>4</v>
      </c>
      <c r="H21" s="30" t="s">
        <v>4</v>
      </c>
      <c r="I21" s="30" t="s">
        <v>4</v>
      </c>
      <c r="J21" s="31" t="s">
        <v>4</v>
      </c>
      <c r="K21" s="29">
        <v>0</v>
      </c>
      <c r="L21" s="29">
        <v>0</v>
      </c>
      <c r="M21" s="30">
        <v>0</v>
      </c>
      <c r="N21" s="30" t="s">
        <v>4</v>
      </c>
      <c r="O21" s="30" t="s">
        <v>4</v>
      </c>
      <c r="P21" s="30" t="s">
        <v>4</v>
      </c>
      <c r="Q21" s="31" t="s">
        <v>4</v>
      </c>
      <c r="R21" s="30"/>
      <c r="S21" s="30"/>
      <c r="T21" s="30"/>
      <c r="U21" s="36">
        <f>D21+K21</f>
        <v>345</v>
      </c>
      <c r="V21" s="33">
        <f>E21+L21</f>
        <v>347</v>
      </c>
      <c r="W21" s="33">
        <f>F21+M21</f>
        <v>351</v>
      </c>
      <c r="X21" s="33" t="s">
        <v>4</v>
      </c>
      <c r="Y21" s="33" t="s">
        <v>4</v>
      </c>
      <c r="Z21" s="33"/>
      <c r="AA21" s="34" t="s">
        <v>4</v>
      </c>
    </row>
    <row r="22" spans="2:27" x14ac:dyDescent="0.35">
      <c r="B22" s="51"/>
      <c r="C22" s="35" t="s">
        <v>5</v>
      </c>
      <c r="D22" s="3">
        <v>323</v>
      </c>
      <c r="E22" s="3">
        <v>325</v>
      </c>
      <c r="F22" s="4">
        <v>329</v>
      </c>
      <c r="G22" s="4" t="s">
        <v>4</v>
      </c>
      <c r="H22" s="4" t="s">
        <v>4</v>
      </c>
      <c r="I22" s="4" t="s">
        <v>4</v>
      </c>
      <c r="J22" s="5" t="s">
        <v>4</v>
      </c>
      <c r="K22" s="29"/>
      <c r="L22" s="29"/>
      <c r="M22" s="30"/>
      <c r="N22" s="30"/>
      <c r="O22" s="30"/>
      <c r="P22" s="30"/>
      <c r="Q22" s="31"/>
      <c r="R22" s="30"/>
      <c r="S22" s="30"/>
      <c r="T22" s="30"/>
      <c r="U22" s="36"/>
      <c r="V22" s="33"/>
      <c r="W22" s="33"/>
      <c r="X22" s="33"/>
      <c r="Y22" s="33"/>
      <c r="Z22" s="33"/>
      <c r="AA22" s="34"/>
    </row>
    <row r="23" spans="2:27" x14ac:dyDescent="0.35">
      <c r="B23" s="51"/>
      <c r="C23" s="35" t="s">
        <v>6</v>
      </c>
      <c r="D23" s="11">
        <v>22</v>
      </c>
      <c r="E23" s="11">
        <v>22</v>
      </c>
      <c r="F23" s="12">
        <v>22</v>
      </c>
      <c r="G23" s="12" t="s">
        <v>4</v>
      </c>
      <c r="H23" s="12" t="s">
        <v>4</v>
      </c>
      <c r="I23" s="12" t="s">
        <v>4</v>
      </c>
      <c r="J23" s="13" t="s">
        <v>4</v>
      </c>
      <c r="K23" s="29"/>
      <c r="L23" s="29"/>
      <c r="M23" s="30"/>
      <c r="N23" s="30"/>
      <c r="O23" s="30"/>
      <c r="P23" s="30"/>
      <c r="Q23" s="31"/>
      <c r="R23" s="30"/>
      <c r="S23" s="30"/>
      <c r="T23" s="30"/>
      <c r="U23" s="36"/>
      <c r="V23" s="33"/>
      <c r="W23" s="33"/>
      <c r="X23" s="33"/>
      <c r="Y23" s="33"/>
      <c r="Z23" s="33"/>
      <c r="AA23" s="34"/>
    </row>
    <row r="24" spans="2:27" x14ac:dyDescent="0.35">
      <c r="B24" s="50" t="s">
        <v>10</v>
      </c>
      <c r="C24" s="52"/>
      <c r="D24" s="29">
        <v>68</v>
      </c>
      <c r="E24" s="29">
        <v>68</v>
      </c>
      <c r="F24" s="30">
        <v>68</v>
      </c>
      <c r="G24" s="30" t="s">
        <v>4</v>
      </c>
      <c r="H24" s="30" t="s">
        <v>4</v>
      </c>
      <c r="I24" s="30" t="s">
        <v>4</v>
      </c>
      <c r="J24" s="31" t="s">
        <v>4</v>
      </c>
      <c r="K24" s="29">
        <v>0</v>
      </c>
      <c r="L24" s="29">
        <v>0</v>
      </c>
      <c r="M24" s="30">
        <v>0</v>
      </c>
      <c r="N24" s="30" t="s">
        <v>4</v>
      </c>
      <c r="O24" s="30" t="s">
        <v>4</v>
      </c>
      <c r="P24" s="30" t="s">
        <v>4</v>
      </c>
      <c r="Q24" s="31" t="s">
        <v>4</v>
      </c>
      <c r="R24" s="30"/>
      <c r="S24" s="30"/>
      <c r="T24" s="30"/>
      <c r="U24" s="36">
        <f>D24+K24</f>
        <v>68</v>
      </c>
      <c r="V24" s="33">
        <f>E24+L24</f>
        <v>68</v>
      </c>
      <c r="W24" s="33">
        <f>F24+M24</f>
        <v>68</v>
      </c>
      <c r="X24" s="33" t="s">
        <v>4</v>
      </c>
      <c r="Y24" s="33" t="s">
        <v>4</v>
      </c>
      <c r="Z24" s="33"/>
      <c r="AA24" s="34" t="s">
        <v>4</v>
      </c>
    </row>
    <row r="25" spans="2:27" x14ac:dyDescent="0.35">
      <c r="B25" s="50"/>
      <c r="C25" s="35" t="s">
        <v>5</v>
      </c>
      <c r="D25" s="3">
        <v>68</v>
      </c>
      <c r="E25" s="3">
        <v>68</v>
      </c>
      <c r="F25" s="4">
        <v>68</v>
      </c>
      <c r="G25" s="4" t="s">
        <v>4</v>
      </c>
      <c r="H25" s="4" t="s">
        <v>4</v>
      </c>
      <c r="I25" s="4" t="s">
        <v>4</v>
      </c>
      <c r="J25" s="5" t="s">
        <v>4</v>
      </c>
      <c r="K25" s="29"/>
      <c r="L25" s="29"/>
      <c r="M25" s="30"/>
      <c r="N25" s="30"/>
      <c r="O25" s="30"/>
      <c r="P25" s="30"/>
      <c r="Q25" s="31"/>
      <c r="R25" s="30"/>
      <c r="S25" s="30"/>
      <c r="T25" s="30"/>
      <c r="U25" s="36"/>
      <c r="V25" s="33"/>
      <c r="W25" s="33"/>
      <c r="X25" s="33"/>
      <c r="Y25" s="33"/>
      <c r="Z25" s="33"/>
      <c r="AA25" s="34"/>
    </row>
    <row r="26" spans="2:27" x14ac:dyDescent="0.35">
      <c r="B26" s="50"/>
      <c r="C26" s="35" t="s">
        <v>6</v>
      </c>
      <c r="D26" s="11">
        <v>0</v>
      </c>
      <c r="E26" s="11">
        <v>0</v>
      </c>
      <c r="F26" s="12">
        <v>0</v>
      </c>
      <c r="G26" s="12" t="s">
        <v>4</v>
      </c>
      <c r="H26" s="12" t="s">
        <v>4</v>
      </c>
      <c r="I26" s="12" t="s">
        <v>4</v>
      </c>
      <c r="J26" s="13" t="s">
        <v>4</v>
      </c>
      <c r="K26" s="29"/>
      <c r="L26" s="29"/>
      <c r="M26" s="30"/>
      <c r="N26" s="30"/>
      <c r="O26" s="30"/>
      <c r="P26" s="30"/>
      <c r="Q26" s="31"/>
      <c r="R26" s="30"/>
      <c r="S26" s="30"/>
      <c r="T26" s="30"/>
      <c r="U26" s="36"/>
      <c r="V26" s="33"/>
      <c r="W26" s="33"/>
      <c r="X26" s="33"/>
      <c r="Y26" s="33"/>
      <c r="Z26" s="33"/>
      <c r="AA26" s="34"/>
    </row>
    <row r="27" spans="2:27" x14ac:dyDescent="0.35">
      <c r="B27" s="50" t="s">
        <v>11</v>
      </c>
      <c r="C27" s="52"/>
      <c r="D27" s="29">
        <v>225</v>
      </c>
      <c r="E27" s="29">
        <v>217</v>
      </c>
      <c r="F27" s="30">
        <v>217</v>
      </c>
      <c r="G27" s="30" t="s">
        <v>4</v>
      </c>
      <c r="H27" s="30" t="s">
        <v>4</v>
      </c>
      <c r="I27" s="30" t="s">
        <v>4</v>
      </c>
      <c r="J27" s="31" t="s">
        <v>4</v>
      </c>
      <c r="K27" s="29">
        <v>30</v>
      </c>
      <c r="L27" s="29">
        <v>30</v>
      </c>
      <c r="M27" s="30">
        <v>0</v>
      </c>
      <c r="N27" s="30" t="s">
        <v>4</v>
      </c>
      <c r="O27" s="30" t="s">
        <v>4</v>
      </c>
      <c r="P27" s="30" t="s">
        <v>4</v>
      </c>
      <c r="Q27" s="31" t="s">
        <v>4</v>
      </c>
      <c r="R27" s="30"/>
      <c r="S27" s="30"/>
      <c r="T27" s="30"/>
      <c r="U27" s="36">
        <f>D27+K27</f>
        <v>255</v>
      </c>
      <c r="V27" s="33">
        <f>E27+L27</f>
        <v>247</v>
      </c>
      <c r="W27" s="33">
        <f>F27+M27</f>
        <v>217</v>
      </c>
      <c r="X27" s="33" t="s">
        <v>4</v>
      </c>
      <c r="Y27" s="33" t="s">
        <v>4</v>
      </c>
      <c r="Z27" s="33"/>
      <c r="AA27" s="34" t="s">
        <v>4</v>
      </c>
    </row>
    <row r="28" spans="2:27" x14ac:dyDescent="0.35">
      <c r="B28" s="50"/>
      <c r="C28" s="35" t="s">
        <v>5</v>
      </c>
      <c r="D28" s="3">
        <v>214</v>
      </c>
      <c r="E28" s="3">
        <v>206</v>
      </c>
      <c r="F28" s="4">
        <v>206</v>
      </c>
      <c r="G28" s="4" t="s">
        <v>4</v>
      </c>
      <c r="H28" s="4" t="s">
        <v>4</v>
      </c>
      <c r="I28" s="4" t="s">
        <v>4</v>
      </c>
      <c r="J28" s="5" t="s">
        <v>4</v>
      </c>
      <c r="K28" s="29"/>
      <c r="L28" s="29"/>
      <c r="M28" s="30"/>
      <c r="N28" s="30"/>
      <c r="O28" s="30"/>
      <c r="P28" s="30"/>
      <c r="Q28" s="31"/>
      <c r="R28" s="30"/>
      <c r="S28" s="30"/>
      <c r="T28" s="30"/>
      <c r="U28" s="36"/>
      <c r="V28" s="33"/>
      <c r="W28" s="33"/>
      <c r="X28" s="33"/>
      <c r="Y28" s="33"/>
      <c r="Z28" s="33"/>
      <c r="AA28" s="34"/>
    </row>
    <row r="29" spans="2:27" x14ac:dyDescent="0.35">
      <c r="B29" s="50"/>
      <c r="C29" s="35" t="s">
        <v>6</v>
      </c>
      <c r="D29" s="11">
        <v>11</v>
      </c>
      <c r="E29" s="11">
        <v>11</v>
      </c>
      <c r="F29" s="12">
        <v>11</v>
      </c>
      <c r="G29" s="12" t="s">
        <v>4</v>
      </c>
      <c r="H29" s="12" t="s">
        <v>4</v>
      </c>
      <c r="I29" s="12" t="s">
        <v>4</v>
      </c>
      <c r="J29" s="13" t="s">
        <v>4</v>
      </c>
      <c r="K29" s="29"/>
      <c r="L29" s="29"/>
      <c r="M29" s="30"/>
      <c r="N29" s="30"/>
      <c r="O29" s="30"/>
      <c r="P29" s="30"/>
      <c r="Q29" s="31"/>
      <c r="R29" s="30"/>
      <c r="S29" s="30"/>
      <c r="T29" s="30"/>
      <c r="U29" s="36"/>
      <c r="V29" s="33"/>
      <c r="W29" s="33"/>
      <c r="X29" s="33"/>
      <c r="Y29" s="33"/>
      <c r="Z29" s="33"/>
      <c r="AA29" s="34"/>
    </row>
    <row r="30" spans="2:27" x14ac:dyDescent="0.35">
      <c r="B30" s="50" t="s">
        <v>12</v>
      </c>
      <c r="C30" s="52"/>
      <c r="D30" s="29">
        <v>98</v>
      </c>
      <c r="E30" s="29">
        <v>98</v>
      </c>
      <c r="F30" s="30">
        <v>68</v>
      </c>
      <c r="G30" s="30" t="s">
        <v>4</v>
      </c>
      <c r="H30" s="30" t="s">
        <v>4</v>
      </c>
      <c r="I30" s="30" t="s">
        <v>4</v>
      </c>
      <c r="J30" s="31" t="s">
        <v>4</v>
      </c>
      <c r="K30" s="29">
        <v>0</v>
      </c>
      <c r="L30" s="29">
        <v>0</v>
      </c>
      <c r="M30" s="30">
        <v>30</v>
      </c>
      <c r="N30" s="30" t="s">
        <v>4</v>
      </c>
      <c r="O30" s="30" t="s">
        <v>4</v>
      </c>
      <c r="P30" s="30" t="s">
        <v>4</v>
      </c>
      <c r="Q30" s="31" t="s">
        <v>4</v>
      </c>
      <c r="R30" s="30"/>
      <c r="S30" s="30"/>
      <c r="T30" s="30"/>
      <c r="U30" s="36">
        <f>D30+K30</f>
        <v>98</v>
      </c>
      <c r="V30" s="33">
        <f>E30+L30</f>
        <v>98</v>
      </c>
      <c r="W30" s="33">
        <f>F30+M30</f>
        <v>98</v>
      </c>
      <c r="X30" s="33" t="s">
        <v>4</v>
      </c>
      <c r="Y30" s="33" t="s">
        <v>4</v>
      </c>
      <c r="Z30" s="33"/>
      <c r="AA30" s="34" t="s">
        <v>4</v>
      </c>
    </row>
    <row r="31" spans="2:27" x14ac:dyDescent="0.35">
      <c r="B31" s="50"/>
      <c r="C31" s="35" t="s">
        <v>5</v>
      </c>
      <c r="D31" s="3">
        <v>98</v>
      </c>
      <c r="E31" s="3">
        <v>98</v>
      </c>
      <c r="F31" s="4">
        <v>68</v>
      </c>
      <c r="G31" s="4" t="s">
        <v>4</v>
      </c>
      <c r="H31" s="4" t="s">
        <v>4</v>
      </c>
      <c r="I31" s="4" t="s">
        <v>4</v>
      </c>
      <c r="J31" s="5" t="s">
        <v>4</v>
      </c>
      <c r="K31" s="29"/>
      <c r="L31" s="29"/>
      <c r="M31" s="30"/>
      <c r="N31" s="30"/>
      <c r="O31" s="30"/>
      <c r="P31" s="30"/>
      <c r="Q31" s="31"/>
      <c r="R31" s="30"/>
      <c r="S31" s="30"/>
      <c r="T31" s="30"/>
      <c r="U31" s="36"/>
      <c r="V31" s="33"/>
      <c r="W31" s="33"/>
      <c r="X31" s="33"/>
      <c r="Y31" s="33"/>
      <c r="Z31" s="33"/>
      <c r="AA31" s="34"/>
    </row>
    <row r="32" spans="2:27" x14ac:dyDescent="0.35">
      <c r="B32" s="50"/>
      <c r="C32" s="35" t="s">
        <v>6</v>
      </c>
      <c r="D32" s="3">
        <v>0</v>
      </c>
      <c r="E32" s="3">
        <v>0</v>
      </c>
      <c r="F32" s="4">
        <v>0</v>
      </c>
      <c r="G32" s="4" t="s">
        <v>4</v>
      </c>
      <c r="H32" s="4" t="s">
        <v>4</v>
      </c>
      <c r="I32" s="4" t="s">
        <v>4</v>
      </c>
      <c r="J32" s="5" t="s">
        <v>4</v>
      </c>
      <c r="K32" s="29"/>
      <c r="L32" s="29"/>
      <c r="M32" s="30"/>
      <c r="N32" s="30"/>
      <c r="O32" s="30"/>
      <c r="P32" s="30"/>
      <c r="Q32" s="31"/>
      <c r="R32" s="30"/>
      <c r="S32" s="30"/>
      <c r="T32" s="30"/>
      <c r="U32" s="36"/>
      <c r="V32" s="33"/>
      <c r="W32" s="33"/>
      <c r="X32" s="33"/>
      <c r="Y32" s="33"/>
      <c r="Z32" s="33"/>
      <c r="AA32" s="34"/>
    </row>
    <row r="33" spans="2:27" x14ac:dyDescent="0.35">
      <c r="B33" s="37" t="s">
        <v>13</v>
      </c>
      <c r="C33" s="38"/>
      <c r="D33" s="42">
        <v>612</v>
      </c>
      <c r="E33" s="42">
        <v>612</v>
      </c>
      <c r="F33" s="43">
        <v>612</v>
      </c>
      <c r="G33" s="43">
        <v>612</v>
      </c>
      <c r="H33" s="43" t="s">
        <v>27</v>
      </c>
      <c r="I33" s="43">
        <v>497</v>
      </c>
      <c r="J33" s="44">
        <v>497</v>
      </c>
      <c r="K33" s="42">
        <v>30</v>
      </c>
      <c r="L33" s="42">
        <v>30</v>
      </c>
      <c r="M33" s="43">
        <v>30</v>
      </c>
      <c r="N33" s="43">
        <v>30</v>
      </c>
      <c r="O33" s="43">
        <v>76</v>
      </c>
      <c r="P33" s="43">
        <v>76</v>
      </c>
      <c r="Q33" s="44">
        <v>76</v>
      </c>
      <c r="R33" s="43" t="s">
        <v>4</v>
      </c>
      <c r="S33" s="43" t="s">
        <v>4</v>
      </c>
      <c r="T33" s="43" t="s">
        <v>4</v>
      </c>
      <c r="U33" s="45">
        <f>D33+K33</f>
        <v>642</v>
      </c>
      <c r="V33" s="46">
        <f>E33+L33</f>
        <v>642</v>
      </c>
      <c r="W33" s="46">
        <f>F33+M33</f>
        <v>642</v>
      </c>
      <c r="X33" s="46">
        <f>G33+N33</f>
        <v>642</v>
      </c>
      <c r="Y33" s="46" t="s">
        <v>30</v>
      </c>
      <c r="Z33" s="46">
        <v>573</v>
      </c>
      <c r="AA33" s="47">
        <v>573</v>
      </c>
    </row>
    <row r="34" spans="2:27" x14ac:dyDescent="0.35">
      <c r="B34" s="37"/>
      <c r="C34" s="48" t="s">
        <v>5</v>
      </c>
      <c r="D34" s="14">
        <v>571</v>
      </c>
      <c r="E34" s="14">
        <v>571</v>
      </c>
      <c r="F34" s="15">
        <v>571</v>
      </c>
      <c r="G34" s="15">
        <v>571</v>
      </c>
      <c r="H34" s="15">
        <v>466</v>
      </c>
      <c r="I34" s="15">
        <v>466</v>
      </c>
      <c r="J34" s="16">
        <v>466</v>
      </c>
      <c r="K34" s="42"/>
      <c r="L34" s="42"/>
      <c r="M34" s="43"/>
      <c r="N34" s="43"/>
      <c r="O34" s="43"/>
      <c r="P34" s="43"/>
      <c r="Q34" s="44"/>
      <c r="R34" s="43"/>
      <c r="S34" s="43"/>
      <c r="T34" s="43"/>
      <c r="U34" s="45"/>
      <c r="V34" s="46"/>
      <c r="W34" s="46"/>
      <c r="X34" s="46"/>
      <c r="Y34" s="46"/>
      <c r="Z34" s="46"/>
      <c r="AA34" s="47"/>
    </row>
    <row r="35" spans="2:27" x14ac:dyDescent="0.35">
      <c r="B35" s="37"/>
      <c r="C35" s="48" t="s">
        <v>6</v>
      </c>
      <c r="D35" s="14">
        <v>41</v>
      </c>
      <c r="E35" s="14">
        <v>41</v>
      </c>
      <c r="F35" s="15">
        <v>41</v>
      </c>
      <c r="G35" s="15">
        <v>41</v>
      </c>
      <c r="H35" s="15">
        <v>31</v>
      </c>
      <c r="I35" s="15">
        <v>31</v>
      </c>
      <c r="J35" s="16">
        <v>31</v>
      </c>
      <c r="K35" s="42"/>
      <c r="L35" s="42"/>
      <c r="M35" s="43"/>
      <c r="N35" s="43"/>
      <c r="O35" s="43"/>
      <c r="P35" s="43"/>
      <c r="Q35" s="44"/>
      <c r="R35" s="43"/>
      <c r="S35" s="43"/>
      <c r="T35" s="43"/>
      <c r="U35" s="45"/>
      <c r="V35" s="46"/>
      <c r="W35" s="46"/>
      <c r="X35" s="46"/>
      <c r="Y35" s="46"/>
      <c r="Z35" s="46"/>
      <c r="AA35" s="47"/>
    </row>
    <row r="36" spans="2:27" x14ac:dyDescent="0.35">
      <c r="B36" s="27" t="s">
        <v>14</v>
      </c>
      <c r="C36" s="28"/>
      <c r="D36" s="29">
        <v>17</v>
      </c>
      <c r="E36" s="29">
        <v>17</v>
      </c>
      <c r="F36" s="29">
        <v>19</v>
      </c>
      <c r="G36" s="29">
        <v>19</v>
      </c>
      <c r="H36" s="29">
        <v>19</v>
      </c>
      <c r="I36" s="29">
        <v>19</v>
      </c>
      <c r="J36" s="53">
        <v>19</v>
      </c>
      <c r="K36" s="29" t="s">
        <v>4</v>
      </c>
      <c r="L36" s="29" t="s">
        <v>4</v>
      </c>
      <c r="M36" s="29" t="s">
        <v>4</v>
      </c>
      <c r="N36" s="29" t="s">
        <v>4</v>
      </c>
      <c r="O36" s="29" t="s">
        <v>4</v>
      </c>
      <c r="P36" s="29" t="s">
        <v>4</v>
      </c>
      <c r="Q36" s="53" t="s">
        <v>4</v>
      </c>
      <c r="R36" s="29" t="s">
        <v>4</v>
      </c>
      <c r="S36" s="29" t="s">
        <v>4</v>
      </c>
      <c r="T36" s="29" t="s">
        <v>4</v>
      </c>
      <c r="U36" s="36">
        <v>17</v>
      </c>
      <c r="V36" s="33">
        <v>17</v>
      </c>
      <c r="W36" s="33">
        <v>19</v>
      </c>
      <c r="X36" s="33">
        <v>19</v>
      </c>
      <c r="Y36" s="33">
        <v>19</v>
      </c>
      <c r="Z36" s="33">
        <v>19</v>
      </c>
      <c r="AA36" s="34">
        <v>19</v>
      </c>
    </row>
    <row r="37" spans="2:27" x14ac:dyDescent="0.35">
      <c r="B37" s="27"/>
      <c r="C37" s="35" t="s">
        <v>5</v>
      </c>
      <c r="D37" s="3">
        <v>9</v>
      </c>
      <c r="E37" s="3">
        <v>9</v>
      </c>
      <c r="F37" s="3">
        <v>9</v>
      </c>
      <c r="G37" s="3">
        <v>9</v>
      </c>
      <c r="H37" s="3">
        <v>9</v>
      </c>
      <c r="I37" s="3">
        <v>9</v>
      </c>
      <c r="J37" s="17">
        <v>9</v>
      </c>
      <c r="K37" s="29"/>
      <c r="L37" s="29"/>
      <c r="M37" s="29"/>
      <c r="N37" s="29"/>
      <c r="O37" s="29"/>
      <c r="P37" s="29"/>
      <c r="Q37" s="53"/>
      <c r="R37" s="29"/>
      <c r="S37" s="29"/>
      <c r="T37" s="29"/>
      <c r="U37" s="36"/>
      <c r="V37" s="33"/>
      <c r="W37" s="33"/>
      <c r="X37" s="33"/>
      <c r="Y37" s="33"/>
      <c r="Z37" s="33"/>
      <c r="AA37" s="34"/>
    </row>
    <row r="38" spans="2:27" x14ac:dyDescent="0.35">
      <c r="B38" s="27"/>
      <c r="C38" s="35" t="s">
        <v>6</v>
      </c>
      <c r="D38" s="3">
        <v>8</v>
      </c>
      <c r="E38" s="3">
        <v>8</v>
      </c>
      <c r="F38" s="3">
        <v>10</v>
      </c>
      <c r="G38" s="3">
        <v>10</v>
      </c>
      <c r="H38" s="3">
        <v>10</v>
      </c>
      <c r="I38" s="3">
        <v>10</v>
      </c>
      <c r="J38" s="17">
        <v>10</v>
      </c>
      <c r="K38" s="29"/>
      <c r="L38" s="29"/>
      <c r="M38" s="29"/>
      <c r="N38" s="29"/>
      <c r="O38" s="29"/>
      <c r="P38" s="29"/>
      <c r="Q38" s="53"/>
      <c r="R38" s="29"/>
      <c r="S38" s="29"/>
      <c r="T38" s="29"/>
      <c r="U38" s="36"/>
      <c r="V38" s="33"/>
      <c r="W38" s="33"/>
      <c r="X38" s="33"/>
      <c r="Y38" s="33"/>
      <c r="Z38" s="33"/>
      <c r="AA38" s="34"/>
    </row>
    <row r="39" spans="2:27" x14ac:dyDescent="0.35">
      <c r="B39" s="37" t="s">
        <v>15</v>
      </c>
      <c r="C39" s="38"/>
      <c r="D39" s="42">
        <v>10</v>
      </c>
      <c r="E39" s="42">
        <v>10</v>
      </c>
      <c r="F39" s="43">
        <v>10</v>
      </c>
      <c r="G39" s="43">
        <v>10</v>
      </c>
      <c r="H39" s="43">
        <v>2</v>
      </c>
      <c r="I39" s="43">
        <v>2</v>
      </c>
      <c r="J39" s="44">
        <v>2</v>
      </c>
      <c r="K39" s="42" t="s">
        <v>4</v>
      </c>
      <c r="L39" s="42" t="s">
        <v>4</v>
      </c>
      <c r="M39" s="42" t="s">
        <v>4</v>
      </c>
      <c r="N39" s="42" t="s">
        <v>4</v>
      </c>
      <c r="O39" s="42" t="s">
        <v>4</v>
      </c>
      <c r="P39" s="42" t="s">
        <v>4</v>
      </c>
      <c r="Q39" s="54" t="s">
        <v>4</v>
      </c>
      <c r="R39" s="42" t="s">
        <v>4</v>
      </c>
      <c r="S39" s="42" t="s">
        <v>4</v>
      </c>
      <c r="T39" s="42" t="s">
        <v>4</v>
      </c>
      <c r="U39" s="45">
        <v>10</v>
      </c>
      <c r="V39" s="46">
        <v>10</v>
      </c>
      <c r="W39" s="46">
        <v>10</v>
      </c>
      <c r="X39" s="46">
        <v>10</v>
      </c>
      <c r="Y39" s="46">
        <v>2</v>
      </c>
      <c r="Z39" s="46">
        <v>2</v>
      </c>
      <c r="AA39" s="47">
        <v>2</v>
      </c>
    </row>
    <row r="40" spans="2:27" x14ac:dyDescent="0.35">
      <c r="B40" s="37"/>
      <c r="C40" s="48" t="s">
        <v>5</v>
      </c>
      <c r="D40" s="14">
        <v>10</v>
      </c>
      <c r="E40" s="14">
        <v>10</v>
      </c>
      <c r="F40" s="15">
        <v>10</v>
      </c>
      <c r="G40" s="15">
        <v>10</v>
      </c>
      <c r="H40" s="15">
        <v>2</v>
      </c>
      <c r="I40" s="15">
        <v>2</v>
      </c>
      <c r="J40" s="16">
        <v>2</v>
      </c>
      <c r="K40" s="42"/>
      <c r="L40" s="42"/>
      <c r="M40" s="42"/>
      <c r="N40" s="42"/>
      <c r="O40" s="42"/>
      <c r="P40" s="42"/>
      <c r="Q40" s="54"/>
      <c r="R40" s="42"/>
      <c r="S40" s="42"/>
      <c r="T40" s="42"/>
      <c r="U40" s="45"/>
      <c r="V40" s="46"/>
      <c r="W40" s="46"/>
      <c r="X40" s="46"/>
      <c r="Y40" s="46"/>
      <c r="Z40" s="46"/>
      <c r="AA40" s="47"/>
    </row>
    <row r="41" spans="2:27" x14ac:dyDescent="0.35">
      <c r="B41" s="37"/>
      <c r="C41" s="48" t="s">
        <v>6</v>
      </c>
      <c r="D41" s="14" t="s">
        <v>4</v>
      </c>
      <c r="E41" s="14" t="s">
        <v>4</v>
      </c>
      <c r="F41" s="15" t="s">
        <v>4</v>
      </c>
      <c r="G41" s="15" t="s">
        <v>4</v>
      </c>
      <c r="H41" s="15" t="s">
        <v>4</v>
      </c>
      <c r="I41" s="15" t="s">
        <v>4</v>
      </c>
      <c r="J41" s="16" t="s">
        <v>4</v>
      </c>
      <c r="K41" s="42"/>
      <c r="L41" s="42"/>
      <c r="M41" s="42"/>
      <c r="N41" s="42"/>
      <c r="O41" s="42"/>
      <c r="P41" s="42"/>
      <c r="Q41" s="54"/>
      <c r="R41" s="42"/>
      <c r="S41" s="42"/>
      <c r="T41" s="42"/>
      <c r="U41" s="45"/>
      <c r="V41" s="46"/>
      <c r="W41" s="46"/>
      <c r="X41" s="46"/>
      <c r="Y41" s="46"/>
      <c r="Z41" s="46"/>
      <c r="AA41" s="47"/>
    </row>
    <row r="42" spans="2:27" x14ac:dyDescent="0.35">
      <c r="B42" s="27" t="s">
        <v>16</v>
      </c>
      <c r="C42" s="28"/>
      <c r="D42" s="29" t="s">
        <v>4</v>
      </c>
      <c r="E42" s="29" t="s">
        <v>4</v>
      </c>
      <c r="F42" s="29" t="s">
        <v>4</v>
      </c>
      <c r="G42" s="29" t="s">
        <v>4</v>
      </c>
      <c r="H42" s="29" t="s">
        <v>4</v>
      </c>
      <c r="I42" s="29" t="s">
        <v>4</v>
      </c>
      <c r="J42" s="53" t="s">
        <v>4</v>
      </c>
      <c r="K42" s="29">
        <v>237</v>
      </c>
      <c r="L42" s="29">
        <v>237</v>
      </c>
      <c r="M42" s="29">
        <v>237</v>
      </c>
      <c r="N42" s="29">
        <v>237</v>
      </c>
      <c r="O42" s="29">
        <v>172</v>
      </c>
      <c r="P42" s="29">
        <v>172</v>
      </c>
      <c r="Q42" s="53">
        <v>180</v>
      </c>
      <c r="R42" s="29">
        <v>67</v>
      </c>
      <c r="S42" s="29">
        <v>67</v>
      </c>
      <c r="T42" s="29">
        <v>67</v>
      </c>
      <c r="U42" s="36">
        <f t="shared" ref="U42:X45" si="3">K42</f>
        <v>237</v>
      </c>
      <c r="V42" s="33">
        <f t="shared" si="3"/>
        <v>237</v>
      </c>
      <c r="W42" s="33">
        <f t="shared" si="3"/>
        <v>237</v>
      </c>
      <c r="X42" s="33">
        <f t="shared" si="3"/>
        <v>237</v>
      </c>
      <c r="Y42" s="33">
        <f>O42+R42</f>
        <v>239</v>
      </c>
      <c r="Z42" s="33">
        <f>P42+S42</f>
        <v>239</v>
      </c>
      <c r="AA42" s="34">
        <f>Q42+T42</f>
        <v>247</v>
      </c>
    </row>
    <row r="43" spans="2:27" x14ac:dyDescent="0.35">
      <c r="B43" s="37" t="s">
        <v>17</v>
      </c>
      <c r="C43" s="38"/>
      <c r="D43" s="42" t="s">
        <v>4</v>
      </c>
      <c r="E43" s="42" t="s">
        <v>4</v>
      </c>
      <c r="F43" s="42" t="s">
        <v>4</v>
      </c>
      <c r="G43" s="42" t="s">
        <v>4</v>
      </c>
      <c r="H43" s="42" t="s">
        <v>4</v>
      </c>
      <c r="I43" s="42" t="s">
        <v>4</v>
      </c>
      <c r="J43" s="54" t="s">
        <v>4</v>
      </c>
      <c r="K43" s="42">
        <v>72</v>
      </c>
      <c r="L43" s="42">
        <v>72</v>
      </c>
      <c r="M43" s="42">
        <v>72</v>
      </c>
      <c r="N43" s="42">
        <v>72</v>
      </c>
      <c r="O43" s="42">
        <v>73</v>
      </c>
      <c r="P43" s="42">
        <v>73</v>
      </c>
      <c r="Q43" s="54">
        <v>73</v>
      </c>
      <c r="R43" s="42" t="s">
        <v>4</v>
      </c>
      <c r="S43" s="42" t="s">
        <v>4</v>
      </c>
      <c r="T43" s="42" t="s">
        <v>4</v>
      </c>
      <c r="U43" s="45">
        <f t="shared" si="3"/>
        <v>72</v>
      </c>
      <c r="V43" s="46">
        <f t="shared" si="3"/>
        <v>72</v>
      </c>
      <c r="W43" s="46">
        <f t="shared" si="3"/>
        <v>72</v>
      </c>
      <c r="X43" s="46">
        <f t="shared" si="3"/>
        <v>72</v>
      </c>
      <c r="Y43" s="46">
        <f t="shared" ref="Y43:AA45" si="4">O43</f>
        <v>73</v>
      </c>
      <c r="Z43" s="46">
        <f t="shared" si="4"/>
        <v>73</v>
      </c>
      <c r="AA43" s="47">
        <f t="shared" si="4"/>
        <v>73</v>
      </c>
    </row>
    <row r="44" spans="2:27" x14ac:dyDescent="0.35">
      <c r="B44" s="27" t="s">
        <v>18</v>
      </c>
      <c r="C44" s="28"/>
      <c r="D44" s="29" t="s">
        <v>4</v>
      </c>
      <c r="E44" s="29" t="s">
        <v>4</v>
      </c>
      <c r="F44" s="29" t="s">
        <v>4</v>
      </c>
      <c r="G44" s="29" t="s">
        <v>4</v>
      </c>
      <c r="H44" s="29" t="s">
        <v>4</v>
      </c>
      <c r="I44" s="29" t="s">
        <v>4</v>
      </c>
      <c r="J44" s="53" t="s">
        <v>4</v>
      </c>
      <c r="K44" s="29">
        <v>30</v>
      </c>
      <c r="L44" s="29">
        <v>30</v>
      </c>
      <c r="M44" s="29">
        <v>30</v>
      </c>
      <c r="N44" s="29">
        <v>30</v>
      </c>
      <c r="O44" s="29">
        <v>30</v>
      </c>
      <c r="P44" s="29">
        <v>30</v>
      </c>
      <c r="Q44" s="53">
        <v>30</v>
      </c>
      <c r="R44" s="29" t="s">
        <v>4</v>
      </c>
      <c r="S44" s="29" t="s">
        <v>4</v>
      </c>
      <c r="T44" s="29" t="s">
        <v>4</v>
      </c>
      <c r="U44" s="36">
        <f t="shared" si="3"/>
        <v>30</v>
      </c>
      <c r="V44" s="33">
        <f t="shared" si="3"/>
        <v>30</v>
      </c>
      <c r="W44" s="33">
        <f t="shared" si="3"/>
        <v>30</v>
      </c>
      <c r="X44" s="33">
        <f t="shared" si="3"/>
        <v>30</v>
      </c>
      <c r="Y44" s="33">
        <f t="shared" si="4"/>
        <v>30</v>
      </c>
      <c r="Z44" s="33">
        <f t="shared" si="4"/>
        <v>30</v>
      </c>
      <c r="AA44" s="34">
        <f t="shared" si="4"/>
        <v>30</v>
      </c>
    </row>
    <row r="45" spans="2:27" x14ac:dyDescent="0.35">
      <c r="B45" s="37" t="s">
        <v>19</v>
      </c>
      <c r="C45" s="38"/>
      <c r="D45" s="42" t="s">
        <v>4</v>
      </c>
      <c r="E45" s="42" t="s">
        <v>4</v>
      </c>
      <c r="F45" s="42" t="s">
        <v>4</v>
      </c>
      <c r="G45" s="42" t="s">
        <v>4</v>
      </c>
      <c r="H45" s="42" t="s">
        <v>4</v>
      </c>
      <c r="I45" s="42" t="s">
        <v>4</v>
      </c>
      <c r="J45" s="54" t="s">
        <v>4</v>
      </c>
      <c r="K45" s="42">
        <v>100</v>
      </c>
      <c r="L45" s="42">
        <v>100</v>
      </c>
      <c r="M45" s="42">
        <v>100</v>
      </c>
      <c r="N45" s="42">
        <v>60</v>
      </c>
      <c r="O45" s="42">
        <v>60</v>
      </c>
      <c r="P45" s="42">
        <v>60</v>
      </c>
      <c r="Q45" s="54">
        <v>60</v>
      </c>
      <c r="R45" s="42" t="s">
        <v>4</v>
      </c>
      <c r="S45" s="42" t="s">
        <v>4</v>
      </c>
      <c r="T45" s="42" t="s">
        <v>4</v>
      </c>
      <c r="U45" s="45">
        <f t="shared" si="3"/>
        <v>100</v>
      </c>
      <c r="V45" s="46">
        <f t="shared" si="3"/>
        <v>100</v>
      </c>
      <c r="W45" s="46">
        <f t="shared" si="3"/>
        <v>100</v>
      </c>
      <c r="X45" s="46">
        <f t="shared" si="3"/>
        <v>60</v>
      </c>
      <c r="Y45" s="46">
        <f t="shared" si="4"/>
        <v>60</v>
      </c>
      <c r="Z45" s="46">
        <f t="shared" si="4"/>
        <v>60</v>
      </c>
      <c r="AA45" s="47">
        <f t="shared" si="4"/>
        <v>60</v>
      </c>
    </row>
    <row r="46" spans="2:27" ht="15" thickBot="1" x14ac:dyDescent="0.4">
      <c r="B46" s="27" t="s">
        <v>20</v>
      </c>
      <c r="C46" s="28"/>
      <c r="D46" s="29" t="s">
        <v>4</v>
      </c>
      <c r="E46" s="29" t="s">
        <v>4</v>
      </c>
      <c r="F46" s="29" t="s">
        <v>4</v>
      </c>
      <c r="G46" s="29" t="s">
        <v>4</v>
      </c>
      <c r="H46" s="29" t="s">
        <v>4</v>
      </c>
      <c r="I46" s="29" t="s">
        <v>4</v>
      </c>
      <c r="J46" s="53" t="s">
        <v>4</v>
      </c>
      <c r="K46" s="29">
        <v>15</v>
      </c>
      <c r="L46" s="29">
        <v>15</v>
      </c>
      <c r="M46" s="29">
        <v>15</v>
      </c>
      <c r="N46" s="29">
        <v>15</v>
      </c>
      <c r="O46" s="29">
        <v>15</v>
      </c>
      <c r="P46" s="29">
        <v>15</v>
      </c>
      <c r="Q46" s="53">
        <v>15</v>
      </c>
      <c r="R46" s="29" t="s">
        <v>4</v>
      </c>
      <c r="S46" s="29" t="s">
        <v>4</v>
      </c>
      <c r="T46" s="29" t="s">
        <v>4</v>
      </c>
      <c r="U46" s="55">
        <v>15</v>
      </c>
      <c r="V46" s="33">
        <v>15</v>
      </c>
      <c r="W46" s="33">
        <v>15</v>
      </c>
      <c r="X46" s="33">
        <v>15</v>
      </c>
      <c r="Y46" s="33">
        <v>15</v>
      </c>
      <c r="Z46" s="33">
        <v>15</v>
      </c>
      <c r="AA46" s="34">
        <v>15</v>
      </c>
    </row>
    <row r="47" spans="2:27" ht="15" thickBot="1" x14ac:dyDescent="0.4">
      <c r="B47" s="56" t="s">
        <v>21</v>
      </c>
      <c r="C47" s="57"/>
      <c r="D47" s="58">
        <f>SUM(D12+D15+D21+D24+D27+D30+D33+D36+D39)</f>
        <v>2296</v>
      </c>
      <c r="E47" s="58">
        <f>SUM(E12+E15+E21+E24+E27+E30+E33+E36+E39)</f>
        <v>2275</v>
      </c>
      <c r="F47" s="58">
        <f t="shared" ref="F47" si="5">SUM(F12+F15+F21+F24+F27+F30+F33+F36+F39)</f>
        <v>2251</v>
      </c>
      <c r="G47" s="58">
        <f>SUM(G12+G15+G18+G33+G36+G39)</f>
        <v>2251</v>
      </c>
      <c r="H47" s="59" t="s">
        <v>22</v>
      </c>
      <c r="I47" s="58">
        <f>I12+I15+I18+I33+I36+I39</f>
        <v>2042</v>
      </c>
      <c r="J47" s="60">
        <f>J12+J15+J18+J33+J36+J39</f>
        <v>2042</v>
      </c>
      <c r="K47" s="58">
        <f>SUM(K12+K15+K21+K24+K27+K30+K33+K42+K43+K44+K45+K46)</f>
        <v>529</v>
      </c>
      <c r="L47" s="58">
        <f t="shared" ref="L47:M47" si="6">SUM(L12+L15+L21+L24+L27+L30+L33+L42+L43+L44+L45+L46)</f>
        <v>544</v>
      </c>
      <c r="M47" s="58">
        <f t="shared" si="6"/>
        <v>544</v>
      </c>
      <c r="N47" s="58">
        <f>SUM(N12+N15+N18+N33+N42+N43+N44+N45+N46)</f>
        <v>504</v>
      </c>
      <c r="O47" s="58" t="s">
        <v>28</v>
      </c>
      <c r="P47" s="58">
        <f>SUM(P12+P15+P18+P33+P42+P43+P44+P45+P46)</f>
        <v>550</v>
      </c>
      <c r="Q47" s="60">
        <f>SUM(Q12+Q15+Q18+Q33+Q42+Q43+Q44+Q45+Q46)</f>
        <v>558</v>
      </c>
      <c r="R47" s="58">
        <v>67</v>
      </c>
      <c r="S47" s="58">
        <v>67</v>
      </c>
      <c r="T47" s="58">
        <v>67</v>
      </c>
      <c r="U47" s="61">
        <f>SUM(U12+U15+U21+U24+U27+U30+U33+U36+U39+U42+U43+U44+U45+U46)</f>
        <v>2825</v>
      </c>
      <c r="V47" s="62">
        <f t="shared" ref="V47:X47" si="7">SUM(V12:V46)</f>
        <v>2819</v>
      </c>
      <c r="W47" s="62">
        <f t="shared" si="7"/>
        <v>2795</v>
      </c>
      <c r="X47" s="62">
        <f t="shared" si="7"/>
        <v>2755</v>
      </c>
      <c r="Y47" s="62" t="s">
        <v>31</v>
      </c>
      <c r="Z47" s="62">
        <f>SUM(Z12+Z15+Z18+Z33+Z36+Z39+Z42+Z43+Z44+Z45+Z46)</f>
        <v>2659</v>
      </c>
      <c r="AA47" s="63">
        <f>SUM(AA12+AA15+AA18+AA33+AA36+AA39+AA42+AA43+AA44+AA45+AA46)</f>
        <v>2667</v>
      </c>
    </row>
    <row r="48" spans="2:27" x14ac:dyDescent="0.35">
      <c r="B48" s="18"/>
      <c r="C48" s="1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  <c r="V48" s="7"/>
      <c r="W48" s="7"/>
      <c r="X48" s="7"/>
      <c r="Y48" s="7"/>
      <c r="Z48" s="7"/>
      <c r="AA48" s="7"/>
    </row>
    <row r="49" spans="2:27" x14ac:dyDescent="0.35">
      <c r="B49" s="74" t="s">
        <v>35</v>
      </c>
      <c r="C49" s="1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7"/>
      <c r="V49" s="7"/>
      <c r="W49" s="7"/>
      <c r="X49" s="7"/>
      <c r="Y49" s="7"/>
      <c r="Z49" s="7"/>
      <c r="AA49" s="7"/>
    </row>
    <row r="50" spans="2:27" x14ac:dyDescent="0.35">
      <c r="B50" s="74" t="s">
        <v>37</v>
      </c>
      <c r="C50" s="1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7"/>
      <c r="W50" s="7"/>
      <c r="X50" s="7"/>
      <c r="Y50" s="7"/>
      <c r="Z50" s="7"/>
      <c r="AA50" s="7"/>
    </row>
    <row r="51" spans="2:27" x14ac:dyDescent="0.35">
      <c r="B51" s="74" t="s">
        <v>38</v>
      </c>
      <c r="C51" s="1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7"/>
      <c r="V51" s="7"/>
      <c r="W51" s="7"/>
      <c r="X51" s="7"/>
      <c r="Y51" s="7"/>
      <c r="Z51" s="7"/>
      <c r="AA51" s="7"/>
    </row>
    <row r="52" spans="2:27" x14ac:dyDescent="0.35">
      <c r="B52" s="74" t="s">
        <v>39</v>
      </c>
      <c r="C52" s="1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7"/>
      <c r="V52" s="7"/>
      <c r="W52" s="7"/>
      <c r="X52" s="7"/>
      <c r="Y52" s="7"/>
      <c r="Z52" s="7"/>
      <c r="AA52" s="7"/>
    </row>
    <row r="53" spans="2:27" x14ac:dyDescent="0.35">
      <c r="B53" s="74" t="s">
        <v>36</v>
      </c>
      <c r="C53" s="1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7"/>
      <c r="W53" s="7"/>
      <c r="X53" s="7"/>
      <c r="Y53" s="7"/>
      <c r="Z53" s="7"/>
      <c r="AA53" s="7"/>
    </row>
    <row r="54" spans="2:27" s="64" customFormat="1" ht="12" x14ac:dyDescent="0.3"/>
  </sheetData>
  <mergeCells count="5">
    <mergeCell ref="R10:T10"/>
    <mergeCell ref="U10:AA10"/>
    <mergeCell ref="B10:B11"/>
    <mergeCell ref="C10:J10"/>
    <mergeCell ref="K10:Q10"/>
  </mergeCells>
  <pageMargins left="0.25" right="0.25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Anne-Charlotte LORCY</cp:lastModifiedBy>
  <dcterms:created xsi:type="dcterms:W3CDTF">2021-09-24T13:35:35Z</dcterms:created>
  <dcterms:modified xsi:type="dcterms:W3CDTF">2022-03-25T10:49:58Z</dcterms:modified>
</cp:coreProperties>
</file>