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O17" i="13" l="1"/>
  <c r="D31" i="13"/>
  <c r="E31" i="13"/>
  <c r="F31" i="13"/>
  <c r="G31" i="13"/>
  <c r="H31" i="13"/>
  <c r="I31" i="13"/>
  <c r="J31" i="13"/>
  <c r="K11" i="13" s="1"/>
  <c r="K31" i="13"/>
  <c r="L31" i="13"/>
  <c r="M31" i="13"/>
  <c r="C31" i="13"/>
  <c r="J15" i="13" l="1"/>
  <c r="C16" i="13" l="1"/>
  <c r="C11" i="13"/>
  <c r="I15" i="13" l="1"/>
  <c r="G17" i="13"/>
  <c r="C12" i="13"/>
  <c r="O11" i="13" l="1"/>
  <c r="I11" i="13"/>
  <c r="H17" i="13"/>
  <c r="H16" i="13"/>
  <c r="H15" i="13"/>
  <c r="H14" i="13"/>
  <c r="H13" i="13"/>
  <c r="H12" i="13"/>
  <c r="H11" i="13"/>
  <c r="C17" i="13"/>
  <c r="C15" i="13"/>
  <c r="C14" i="13"/>
  <c r="C13" i="13"/>
  <c r="C18" i="13" s="1"/>
  <c r="O18" i="13" l="1"/>
  <c r="O16" i="13"/>
  <c r="O15" i="13"/>
  <c r="O14" i="13"/>
  <c r="O13" i="13"/>
  <c r="O12" i="13"/>
  <c r="M18" i="13"/>
  <c r="L18" i="13"/>
  <c r="K18" i="13"/>
  <c r="M17" i="13"/>
  <c r="L17" i="13"/>
  <c r="K17" i="13"/>
  <c r="M16" i="13"/>
  <c r="L16" i="13"/>
  <c r="K16" i="13"/>
  <c r="M15" i="13"/>
  <c r="L15" i="13"/>
  <c r="K15" i="13"/>
  <c r="M14" i="13"/>
  <c r="L14" i="13"/>
  <c r="K14" i="13"/>
  <c r="M13" i="13"/>
  <c r="L13" i="13"/>
  <c r="K13" i="13"/>
  <c r="M12" i="13"/>
  <c r="L12" i="13"/>
  <c r="K12" i="13"/>
  <c r="M11" i="13"/>
  <c r="N11" i="13" s="1"/>
  <c r="L11" i="13"/>
  <c r="J18" i="13"/>
  <c r="J17" i="13"/>
  <c r="J16" i="13"/>
  <c r="J14" i="13"/>
  <c r="J13" i="13"/>
  <c r="J12" i="13"/>
  <c r="J11" i="13"/>
  <c r="I18" i="13"/>
  <c r="I17" i="13"/>
  <c r="I16" i="13"/>
  <c r="I14" i="13"/>
  <c r="I13" i="13"/>
  <c r="I12" i="13"/>
  <c r="G11" i="13"/>
  <c r="F17" i="13" l="1"/>
  <c r="E17" i="13"/>
  <c r="D17" i="13"/>
  <c r="G16" i="13"/>
  <c r="F16" i="13"/>
  <c r="E16" i="13"/>
  <c r="D16" i="13"/>
  <c r="G15" i="13"/>
  <c r="F15" i="13"/>
  <c r="E15" i="13"/>
  <c r="D15" i="13"/>
  <c r="G14" i="13"/>
  <c r="F14" i="13"/>
  <c r="E14" i="13"/>
  <c r="D14" i="13"/>
  <c r="G13" i="13"/>
  <c r="F13" i="13"/>
  <c r="E13" i="13"/>
  <c r="D13" i="13"/>
  <c r="G12" i="13"/>
  <c r="F12" i="13"/>
  <c r="E12" i="13"/>
  <c r="D12" i="13"/>
  <c r="F11" i="13"/>
  <c r="E11" i="13"/>
  <c r="D11" i="13"/>
  <c r="N14" i="13" l="1"/>
  <c r="N15" i="13"/>
  <c r="N17" i="13"/>
  <c r="D18" i="13"/>
  <c r="E18" i="13"/>
  <c r="F18" i="13"/>
  <c r="N13" i="13"/>
  <c r="G18" i="13"/>
  <c r="N12" i="13"/>
  <c r="N16" i="13"/>
  <c r="H18" i="13" l="1"/>
</calcChain>
</file>

<file path=xl/sharedStrings.xml><?xml version="1.0" encoding="utf-8"?>
<sst xmlns="http://schemas.openxmlformats.org/spreadsheetml/2006/main" count="28" uniqueCount="22">
  <si>
    <t>Référence : Carte sanitaire 2021</t>
  </si>
  <si>
    <t>Années de référence : 2010-2020</t>
  </si>
  <si>
    <t>2020 (p)</t>
  </si>
  <si>
    <t>Classes
d’âge</t>
  </si>
  <si>
    <t>Total</t>
  </si>
  <si>
    <t>Grand Total</t>
  </si>
  <si>
    <t>Moy.
 2010-14</t>
  </si>
  <si>
    <t>Croissance ann. moy. 
2010-19</t>
  </si>
  <si>
    <t>2020(p)</t>
  </si>
  <si>
    <r>
      <rPr>
        <sz val="9"/>
        <color rgb="FF222B35"/>
        <rFont val="Arial"/>
        <family val="2"/>
      </rPr>
      <t>&lt;</t>
    </r>
    <r>
      <rPr>
        <sz val="8.1"/>
        <color rgb="FF222B35"/>
        <rFont val="Calibri"/>
        <family val="2"/>
      </rPr>
      <t xml:space="preserve"> 65</t>
    </r>
  </si>
  <si>
    <t>65-69</t>
  </si>
  <si>
    <t>70-74</t>
  </si>
  <si>
    <t>75-79</t>
  </si>
  <si>
    <t>80-84</t>
  </si>
  <si>
    <t>85-89</t>
  </si>
  <si>
    <t>90 et +</t>
  </si>
  <si>
    <t>&lt; 65</t>
  </si>
  <si>
    <t>Tableau : Evolution de la répartition des journées de rééducation gériatrique selon l'âge, au GDL, 2010-2020</t>
  </si>
  <si>
    <t>Nombre de journées</t>
  </si>
  <si>
    <t>Source : données IGSS (sauf HIS 2018-2020 : établissement) / Traitement : Observatoire national de la santé</t>
  </si>
  <si>
    <t xml:space="preserve">Unités : Pour chaque tranche d'âge et pour une année donnée, part des journées de rééducation gériatrique dans le total des journées de rééducation gériatrique </t>
  </si>
  <si>
    <t xml:space="preserve">Périmètre d'inclusion : activité opposable, résidents et non-résidents, HIS et services de rééducation gériatrique des centres hospitaliers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</si>
</sst>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[&gt;=0]\+0.0%;[&lt;0]\-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color theme="1"/>
      <name val="Calibri"/>
      <family val="2"/>
    </font>
    <font>
      <sz val="9"/>
      <color rgb="FF222B35"/>
      <name val="Calibri"/>
      <family val="2"/>
    </font>
    <font>
      <b/>
      <sz val="9"/>
      <color rgb="FF222B35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9"/>
      <color rgb="FF222B35"/>
      <name val="Arial"/>
      <family val="2"/>
    </font>
    <font>
      <sz val="8.1"/>
      <color rgb="FF222B35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6DCE4"/>
        <bgColor indexed="64"/>
      </patternFill>
    </fill>
  </fills>
  <borders count="23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  <border>
      <left/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 style="thin">
        <color rgb="FF8497B0"/>
      </left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/>
      <diagonal/>
    </border>
    <border>
      <left style="thin">
        <color rgb="FF8497B0"/>
      </left>
      <right style="thin">
        <color rgb="FF8497B0"/>
      </right>
      <top style="medium">
        <color rgb="FF8497B0"/>
      </top>
      <bottom/>
      <diagonal/>
    </border>
    <border>
      <left/>
      <right style="thin">
        <color rgb="FF8497B0"/>
      </right>
      <top/>
      <bottom/>
      <diagonal/>
    </border>
    <border>
      <left style="thin">
        <color rgb="FF8497B0"/>
      </left>
      <right style="thin">
        <color rgb="FF8497B0"/>
      </right>
      <top/>
      <bottom/>
      <diagonal/>
    </border>
    <border>
      <left style="medium">
        <color rgb="FF95B3D7"/>
      </left>
      <right style="medium">
        <color theme="4" tint="0.59996337778862885"/>
      </right>
      <top style="medium">
        <color rgb="FF95B3D7"/>
      </top>
      <bottom style="medium">
        <color theme="4" tint="0.59996337778862885"/>
      </bottom>
      <diagonal/>
    </border>
    <border>
      <left/>
      <right/>
      <top style="medium">
        <color rgb="FF95B3D7"/>
      </top>
      <bottom style="medium">
        <color theme="4" tint="0.59996337778862885"/>
      </bottom>
      <diagonal/>
    </border>
    <border>
      <left/>
      <right style="medium">
        <color rgb="FF95B3D7"/>
      </right>
      <top style="medium">
        <color rgb="FF95B3D7"/>
      </top>
      <bottom style="medium">
        <color theme="4" tint="0.59996337778862885"/>
      </bottom>
      <diagonal/>
    </border>
    <border>
      <left style="medium">
        <color rgb="FF95B3D7"/>
      </left>
      <right style="medium">
        <color theme="4" tint="0.59996337778862885"/>
      </right>
      <top/>
      <bottom/>
      <diagonal/>
    </border>
    <border>
      <left/>
      <right style="medium">
        <color rgb="FF95B3D7"/>
      </right>
      <top/>
      <bottom/>
      <diagonal/>
    </border>
    <border>
      <left style="medium">
        <color rgb="FF95B3D7"/>
      </left>
      <right style="medium">
        <color theme="4" tint="0.59996337778862885"/>
      </right>
      <top style="medium">
        <color rgb="FF95B3D7"/>
      </top>
      <bottom style="medium">
        <color rgb="FF95B3D7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10" fillId="0" borderId="6" xfId="0" applyFont="1" applyFill="1" applyBorder="1" applyAlignment="1">
      <alignment horizontal="center"/>
    </xf>
    <xf numFmtId="164" fontId="10" fillId="0" borderId="7" xfId="7" applyNumberFormat="1" applyFont="1" applyFill="1" applyBorder="1" applyAlignment="1">
      <alignment horizontal="right"/>
    </xf>
    <xf numFmtId="164" fontId="10" fillId="0" borderId="11" xfId="7" applyNumberFormat="1" applyFont="1" applyFill="1" applyBorder="1" applyAlignment="1">
      <alignment horizontal="right"/>
    </xf>
    <xf numFmtId="164" fontId="10" fillId="0" borderId="12" xfId="7" applyNumberFormat="1" applyFont="1" applyFill="1" applyBorder="1" applyAlignment="1">
      <alignment horizontal="right"/>
    </xf>
    <xf numFmtId="164" fontId="10" fillId="0" borderId="8" xfId="7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164" fontId="10" fillId="3" borderId="0" xfId="7" applyNumberFormat="1" applyFont="1" applyFill="1" applyBorder="1" applyAlignment="1">
      <alignment horizontal="right"/>
    </xf>
    <xf numFmtId="164" fontId="10" fillId="3" borderId="13" xfId="7" applyNumberFormat="1" applyFont="1" applyFill="1" applyBorder="1" applyAlignment="1">
      <alignment horizontal="right"/>
    </xf>
    <xf numFmtId="164" fontId="10" fillId="3" borderId="14" xfId="7" applyNumberFormat="1" applyFont="1" applyFill="1" applyBorder="1" applyAlignment="1">
      <alignment horizontal="right"/>
    </xf>
    <xf numFmtId="164" fontId="10" fillId="3" borderId="5" xfId="7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164" fontId="10" fillId="0" borderId="0" xfId="7" applyNumberFormat="1" applyFont="1" applyFill="1" applyBorder="1" applyAlignment="1">
      <alignment horizontal="right"/>
    </xf>
    <xf numFmtId="164" fontId="10" fillId="0" borderId="13" xfId="7" applyNumberFormat="1" applyFont="1" applyFill="1" applyBorder="1" applyAlignment="1">
      <alignment horizontal="right"/>
    </xf>
    <xf numFmtId="167" fontId="10" fillId="0" borderId="14" xfId="7" applyNumberFormat="1" applyFont="1" applyFill="1" applyBorder="1" applyAlignment="1">
      <alignment horizontal="right"/>
    </xf>
    <xf numFmtId="164" fontId="10" fillId="0" borderId="5" xfId="7" applyNumberFormat="1" applyFont="1" applyFill="1" applyBorder="1" applyAlignment="1">
      <alignment horizontal="right"/>
    </xf>
    <xf numFmtId="167" fontId="10" fillId="3" borderId="14" xfId="7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9" fillId="0" borderId="0" xfId="0" applyNumberFormat="1" applyFont="1" applyFill="1" applyBorder="1"/>
    <xf numFmtId="0" fontId="14" fillId="0" borderId="0" xfId="0" applyFont="1" applyFill="1" applyBorder="1"/>
    <xf numFmtId="0" fontId="11" fillId="5" borderId="1" xfId="0" applyFont="1" applyFill="1" applyBorder="1" applyAlignment="1">
      <alignment horizontal="center"/>
    </xf>
    <xf numFmtId="164" fontId="11" fillId="5" borderId="2" xfId="7" applyNumberFormat="1" applyFont="1" applyFill="1" applyBorder="1" applyAlignment="1">
      <alignment horizontal="right"/>
    </xf>
    <xf numFmtId="164" fontId="11" fillId="5" borderId="9" xfId="7" applyNumberFormat="1" applyFont="1" applyFill="1" applyBorder="1" applyAlignment="1">
      <alignment horizontal="right"/>
    </xf>
    <xf numFmtId="164" fontId="11" fillId="5" borderId="10" xfId="7" applyNumberFormat="1" applyFont="1" applyFill="1" applyBorder="1" applyAlignment="1">
      <alignment horizontal="right"/>
    </xf>
    <xf numFmtId="164" fontId="11" fillId="5" borderId="3" xfId="7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0" fontId="17" fillId="0" borderId="0" xfId="0" applyFont="1" applyFill="1" applyBorder="1"/>
    <xf numFmtId="0" fontId="12" fillId="0" borderId="18" xfId="0" applyFont="1" applyFill="1" applyBorder="1"/>
    <xf numFmtId="0" fontId="9" fillId="0" borderId="19" xfId="0" applyNumberFormat="1" applyFont="1" applyFill="1" applyBorder="1"/>
    <xf numFmtId="0" fontId="9" fillId="0" borderId="18" xfId="0" applyFont="1" applyFill="1" applyBorder="1"/>
    <xf numFmtId="0" fontId="18" fillId="4" borderId="15" xfId="0" applyFont="1" applyFill="1" applyBorder="1"/>
    <xf numFmtId="0" fontId="18" fillId="4" borderId="16" xfId="0" applyFont="1" applyFill="1" applyBorder="1"/>
    <xf numFmtId="0" fontId="18" fillId="4" borderId="17" xfId="0" applyFont="1" applyFill="1" applyBorder="1" applyAlignment="1">
      <alignment horizontal="right"/>
    </xf>
    <xf numFmtId="0" fontId="18" fillId="0" borderId="20" xfId="0" applyFont="1" applyFill="1" applyBorder="1"/>
    <xf numFmtId="0" fontId="18" fillId="0" borderId="21" xfId="0" applyFont="1" applyFill="1" applyBorder="1"/>
    <xf numFmtId="0" fontId="18" fillId="0" borderId="22" xfId="0" applyFont="1" applyFill="1" applyBorder="1"/>
    <xf numFmtId="0" fontId="9" fillId="0" borderId="0" xfId="0" applyFont="1" applyFill="1" applyBorder="1" applyAlignment="1">
      <alignment horizontal="center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D6DCE4"/>
      <color rgb="FFD60000"/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LU" sz="1100"/>
              <a:t>Pyramide</a:t>
            </a:r>
            <a:r>
              <a:rPr lang="fr-LU" sz="1100" baseline="0"/>
              <a:t> des âges des hospitalisations au GDL en 2009 selon le nombre de séjours</a:t>
            </a:r>
            <a:endParaRPr lang="fr-LU" sz="11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'[9]Age 1'!$A$3:$A$12</c:f>
              <c:strCache>
                <c:ptCount val="10"/>
                <c:pt idx="0">
                  <c:v>  0-4</c:v>
                </c:pt>
                <c:pt idx="1">
                  <c:v>  5-14</c:v>
                </c:pt>
                <c:pt idx="2">
                  <c:v> 15-24</c:v>
                </c:pt>
                <c:pt idx="3">
                  <c:v> 25-34</c:v>
                </c:pt>
                <c:pt idx="4">
                  <c:v> 35-44</c:v>
                </c:pt>
                <c:pt idx="5">
                  <c:v> 45-54</c:v>
                </c:pt>
                <c:pt idx="6">
                  <c:v> 55-64</c:v>
                </c:pt>
                <c:pt idx="7">
                  <c:v> 65-74</c:v>
                </c:pt>
                <c:pt idx="8">
                  <c:v> 75-84</c:v>
                </c:pt>
                <c:pt idx="9">
                  <c:v> 85 et +</c:v>
                </c:pt>
              </c:strCache>
            </c:strRef>
          </c:cat>
          <c:val>
            <c:numRef>
              <c:f>'[9]Age 1'!$B$3:$B$12</c:f>
              <c:numCache>
                <c:formatCode>General</c:formatCode>
                <c:ptCount val="10"/>
                <c:pt idx="0">
                  <c:v>4.9113356229536102E-2</c:v>
                </c:pt>
                <c:pt idx="1">
                  <c:v>4.787175456338677E-2</c:v>
                </c:pt>
                <c:pt idx="2">
                  <c:v>6.7016451222076473E-2</c:v>
                </c:pt>
                <c:pt idx="3">
                  <c:v>0.12662334411390694</c:v>
                </c:pt>
                <c:pt idx="4">
                  <c:v>0.13705680327622632</c:v>
                </c:pt>
                <c:pt idx="5">
                  <c:v>0.12964724494598032</c:v>
                </c:pt>
                <c:pt idx="6">
                  <c:v>0.12267825494888406</c:v>
                </c:pt>
                <c:pt idx="7">
                  <c:v>0.15045408577064412</c:v>
                </c:pt>
                <c:pt idx="8">
                  <c:v>0.12448057994813309</c:v>
                </c:pt>
                <c:pt idx="9">
                  <c:v>4.5058124981225779E-2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6-493E-ACF7-19717624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58656"/>
        <c:axId val="126360192"/>
      </c:barChart>
      <c:catAx>
        <c:axId val="126358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6360192"/>
        <c:crosses val="autoZero"/>
        <c:auto val="1"/>
        <c:lblAlgn val="ctr"/>
        <c:lblOffset val="100"/>
        <c:noMultiLvlLbl val="0"/>
      </c:catAx>
      <c:valAx>
        <c:axId val="126360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63586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S-Projets/Carte%20Sanitaire/2_Carte%20sanitaire%202015_Update/5_Analyses/1_Cartographie%20ETS/2015_Rapport%20carte%20sanitaire_partie%201_activit&#233;_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eurs-clés"/>
      <sheetName val="Décès-séjours"/>
      <sheetName val="Evol hospitalisations"/>
      <sheetName val="evol hospi par ETS "/>
      <sheetName val="Hospi jour"/>
      <sheetName val="evol hospi jour par ETS "/>
      <sheetName val="Hospi jour (2)"/>
      <sheetName val="Maternité"/>
      <sheetName val="Distrib par ETS "/>
      <sheetName val="Age 1"/>
      <sheetName val="Ag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CHdN</v>
          </cell>
        </row>
      </sheetData>
      <sheetData sheetId="9">
        <row r="3">
          <cell r="A3" t="str">
            <v xml:space="preserve">  0-4</v>
          </cell>
          <cell r="B3">
            <v>4.9113356229536102E-2</v>
          </cell>
        </row>
        <row r="4">
          <cell r="A4" t="str">
            <v xml:space="preserve">  5-14</v>
          </cell>
          <cell r="B4">
            <v>4.787175456338677E-2</v>
          </cell>
        </row>
        <row r="5">
          <cell r="A5" t="str">
            <v xml:space="preserve"> 15-24</v>
          </cell>
          <cell r="B5">
            <v>6.7016451222076473E-2</v>
          </cell>
        </row>
        <row r="6">
          <cell r="A6" t="str">
            <v xml:space="preserve"> 25-34</v>
          </cell>
          <cell r="B6">
            <v>0.12662334411390694</v>
          </cell>
        </row>
        <row r="7">
          <cell r="A7" t="str">
            <v xml:space="preserve"> 35-44</v>
          </cell>
          <cell r="B7">
            <v>0.13705680327622632</v>
          </cell>
        </row>
        <row r="8">
          <cell r="A8" t="str">
            <v xml:space="preserve"> 45-54</v>
          </cell>
          <cell r="B8">
            <v>0.12964724494598032</v>
          </cell>
        </row>
        <row r="9">
          <cell r="A9" t="str">
            <v xml:space="preserve"> 55-64</v>
          </cell>
          <cell r="B9">
            <v>0.12267825494888406</v>
          </cell>
        </row>
        <row r="10">
          <cell r="A10" t="str">
            <v xml:space="preserve"> 65-74</v>
          </cell>
          <cell r="B10">
            <v>0.15045408577064412</v>
          </cell>
        </row>
        <row r="11">
          <cell r="A11" t="str">
            <v xml:space="preserve"> 75-84</v>
          </cell>
          <cell r="B11">
            <v>0.12448057994813309</v>
          </cell>
        </row>
        <row r="12">
          <cell r="A12" t="str">
            <v xml:space="preserve"> 85 et +</v>
          </cell>
          <cell r="B12">
            <v>4.5058124981225779E-2</v>
          </cell>
        </row>
      </sheetData>
      <sheetData sheetId="10">
        <row r="9">
          <cell r="C9" t="str">
            <v xml:space="preserve">  0-4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showGridLines="0" tabSelected="1" zoomScale="90" zoomScaleNormal="90" workbookViewId="0">
      <selection activeCell="L5" sqref="L5"/>
    </sheetView>
  </sheetViews>
  <sheetFormatPr defaultRowHeight="14.5" x14ac:dyDescent="0.35"/>
  <cols>
    <col min="2" max="2" width="13.36328125" customWidth="1"/>
    <col min="3" max="3" width="8.26953125" hidden="1" customWidth="1"/>
    <col min="4" max="7" width="8.7265625" hidden="1" customWidth="1"/>
    <col min="8" max="10" width="8.7265625" customWidth="1"/>
  </cols>
  <sheetData>
    <row r="2" spans="2:16" x14ac:dyDescent="0.35">
      <c r="B2" s="2" t="s">
        <v>17</v>
      </c>
    </row>
    <row r="3" spans="2:16" x14ac:dyDescent="0.35">
      <c r="B3" s="1"/>
    </row>
    <row r="4" spans="2:16" x14ac:dyDescent="0.35">
      <c r="B4" s="1" t="s">
        <v>0</v>
      </c>
    </row>
    <row r="5" spans="2:16" x14ac:dyDescent="0.35">
      <c r="B5" s="3" t="s">
        <v>19</v>
      </c>
    </row>
    <row r="6" spans="2:16" x14ac:dyDescent="0.35">
      <c r="B6" s="1" t="s">
        <v>1</v>
      </c>
    </row>
    <row r="7" spans="2:16" x14ac:dyDescent="0.35">
      <c r="B7" s="3" t="s">
        <v>21</v>
      </c>
    </row>
    <row r="8" spans="2:16" x14ac:dyDescent="0.35">
      <c r="B8" s="3" t="s">
        <v>20</v>
      </c>
    </row>
    <row r="9" spans="2:16" ht="15" thickBot="1" x14ac:dyDescent="0.4"/>
    <row r="10" spans="2:16" ht="36.5" thickBot="1" x14ac:dyDescent="0.4">
      <c r="B10" s="4" t="s">
        <v>3</v>
      </c>
      <c r="C10" s="5">
        <v>2010</v>
      </c>
      <c r="D10" s="5">
        <v>2011</v>
      </c>
      <c r="E10" s="5">
        <v>2012</v>
      </c>
      <c r="F10" s="5">
        <v>2013</v>
      </c>
      <c r="G10" s="5">
        <v>2014</v>
      </c>
      <c r="H10" s="6" t="s">
        <v>6</v>
      </c>
      <c r="I10" s="7">
        <v>2015</v>
      </c>
      <c r="J10" s="7">
        <v>2016</v>
      </c>
      <c r="K10" s="7">
        <v>2017</v>
      </c>
      <c r="L10" s="7">
        <v>2018</v>
      </c>
      <c r="M10" s="8">
        <v>2019</v>
      </c>
      <c r="N10" s="9" t="s">
        <v>7</v>
      </c>
      <c r="O10" s="10" t="s">
        <v>2</v>
      </c>
      <c r="P10" s="11"/>
    </row>
    <row r="11" spans="2:16" x14ac:dyDescent="0.35">
      <c r="B11" s="12" t="s">
        <v>9</v>
      </c>
      <c r="C11" s="13">
        <f>C24/C31</f>
        <v>6.456372849267776E-2</v>
      </c>
      <c r="D11" s="13">
        <f>D24/D31</f>
        <v>7.4506918701717648E-2</v>
      </c>
      <c r="E11" s="13">
        <f>E24/E31</f>
        <v>7.2840762229493775E-2</v>
      </c>
      <c r="F11" s="13">
        <f>F24/F31</f>
        <v>6.744513224535735E-2</v>
      </c>
      <c r="G11" s="13">
        <f>G24/G31</f>
        <v>4.4413893720891086E-2</v>
      </c>
      <c r="H11" s="14">
        <f>AVERAGE(C24:G24)/AVERAGE(C31:G31)</f>
        <v>6.4768520072033375E-2</v>
      </c>
      <c r="I11" s="13">
        <f t="shared" ref="I11:M17" si="0">H24/H$31</f>
        <v>3.4163720724701724E-2</v>
      </c>
      <c r="J11" s="13">
        <f t="shared" si="0"/>
        <v>6.07913311462372E-2</v>
      </c>
      <c r="K11" s="13">
        <f>J24/J$31</f>
        <v>4.9997479965727537E-2</v>
      </c>
      <c r="L11" s="13">
        <f t="shared" si="0"/>
        <v>6.4223503582716113E-2</v>
      </c>
      <c r="M11" s="14">
        <f t="shared" si="0"/>
        <v>5.0878001760194462E-2</v>
      </c>
      <c r="N11" s="15">
        <f>((M11/C11)^(1/9))-1</f>
        <v>-2.6121888680756489E-2</v>
      </c>
      <c r="O11" s="16">
        <f t="shared" ref="O11:O18" si="1">M24/M$31</f>
        <v>4.7413708618357864E-2</v>
      </c>
      <c r="P11" s="11"/>
    </row>
    <row r="12" spans="2:16" x14ac:dyDescent="0.35">
      <c r="B12" s="17" t="s">
        <v>10</v>
      </c>
      <c r="C12" s="18">
        <f>C25/C31</f>
        <v>8.0962191658778326E-2</v>
      </c>
      <c r="D12" s="18">
        <f>D25/D31</f>
        <v>9.0975975551090868E-2</v>
      </c>
      <c r="E12" s="18">
        <f>E25/E31</f>
        <v>5.7332196771798606E-2</v>
      </c>
      <c r="F12" s="18">
        <f>F25/F31</f>
        <v>6.7557681485649973E-2</v>
      </c>
      <c r="G12" s="18">
        <f>G25/G31</f>
        <v>6.1276022669883842E-2</v>
      </c>
      <c r="H12" s="19">
        <f>AVERAGE(C25:G25)/AVERAGE(C31:G31)</f>
        <v>7.1546816102367933E-2</v>
      </c>
      <c r="I12" s="18">
        <f t="shared" si="0"/>
        <v>8.1694653115333624E-2</v>
      </c>
      <c r="J12" s="18">
        <f t="shared" si="0"/>
        <v>7.1155184411969385E-2</v>
      </c>
      <c r="K12" s="18">
        <f t="shared" si="0"/>
        <v>7.5399425432185876E-2</v>
      </c>
      <c r="L12" s="18">
        <f t="shared" si="0"/>
        <v>7.5804000096504134E-2</v>
      </c>
      <c r="M12" s="19">
        <f t="shared" si="0"/>
        <v>5.5404216084824612E-2</v>
      </c>
      <c r="N12" s="20">
        <f t="shared" ref="N12:N17" si="2">((M12/C12)^(1/9))-1</f>
        <v>-4.1271544561990225E-2</v>
      </c>
      <c r="O12" s="21">
        <f t="shared" si="1"/>
        <v>7.6422509261255614E-2</v>
      </c>
      <c r="P12" s="11"/>
    </row>
    <row r="13" spans="2:16" x14ac:dyDescent="0.35">
      <c r="B13" s="22" t="s">
        <v>11</v>
      </c>
      <c r="C13" s="23">
        <f>C26/C31</f>
        <v>0.12926666295450748</v>
      </c>
      <c r="D13" s="23">
        <f>D26/D31</f>
        <v>0.12595149834460512</v>
      </c>
      <c r="E13" s="23">
        <f>E26/E31</f>
        <v>0.10014573651937196</v>
      </c>
      <c r="F13" s="23">
        <f>F26/F31</f>
        <v>0.12388857625211031</v>
      </c>
      <c r="G13" s="23">
        <f>G26/G31</f>
        <v>0.13456035014870096</v>
      </c>
      <c r="H13" s="24">
        <f>AVERAGE(C26:G26)/AVERAGE(C31:G31)</f>
        <v>0.12267485431137659</v>
      </c>
      <c r="I13" s="23">
        <f t="shared" si="0"/>
        <v>0.12248674326115776</v>
      </c>
      <c r="J13" s="23">
        <f t="shared" si="0"/>
        <v>0.11939556615965802</v>
      </c>
      <c r="K13" s="23">
        <f t="shared" si="0"/>
        <v>0.14097071720175394</v>
      </c>
      <c r="L13" s="23">
        <f t="shared" si="0"/>
        <v>0.11556370479384304</v>
      </c>
      <c r="M13" s="24">
        <f t="shared" si="0"/>
        <v>0.12048950169733037</v>
      </c>
      <c r="N13" s="25">
        <f t="shared" si="2"/>
        <v>-7.7823152108161819E-3</v>
      </c>
      <c r="O13" s="26">
        <f t="shared" si="1"/>
        <v>0.12722711146827653</v>
      </c>
      <c r="P13" s="11"/>
    </row>
    <row r="14" spans="2:16" x14ac:dyDescent="0.35">
      <c r="B14" s="17" t="s">
        <v>12</v>
      </c>
      <c r="C14" s="18">
        <f>C27/C31</f>
        <v>0.21223342056907399</v>
      </c>
      <c r="D14" s="18">
        <f>D27/D31</f>
        <v>0.23489629021760661</v>
      </c>
      <c r="E14" s="18">
        <f>E27/E31</f>
        <v>0.2019688178843457</v>
      </c>
      <c r="F14" s="18">
        <f>F27/F31</f>
        <v>0.19549803038829489</v>
      </c>
      <c r="G14" s="18">
        <f>G27/G31</f>
        <v>0.20795690477526513</v>
      </c>
      <c r="H14" s="19">
        <f>AVERAGE(C27:G27)/AVERAGE(C31:G31)</f>
        <v>0.21044595818932252</v>
      </c>
      <c r="I14" s="18">
        <f t="shared" si="0"/>
        <v>0.20749558108705257</v>
      </c>
      <c r="J14" s="18">
        <f t="shared" si="0"/>
        <v>0.19631673128541605</v>
      </c>
      <c r="K14" s="18">
        <f t="shared" si="0"/>
        <v>0.19779749004586461</v>
      </c>
      <c r="L14" s="18">
        <f t="shared" si="0"/>
        <v>0.18432290284445946</v>
      </c>
      <c r="M14" s="19">
        <f t="shared" si="0"/>
        <v>0.19814760487825323</v>
      </c>
      <c r="N14" s="27">
        <f t="shared" si="2"/>
        <v>-7.6014591318436242E-3</v>
      </c>
      <c r="O14" s="21">
        <f t="shared" si="1"/>
        <v>0.19467257296301377</v>
      </c>
      <c r="P14" s="11"/>
    </row>
    <row r="15" spans="2:16" x14ac:dyDescent="0.35">
      <c r="B15" s="22" t="s">
        <v>13</v>
      </c>
      <c r="C15" s="23">
        <f>C28/C31</f>
        <v>0.25496965309872488</v>
      </c>
      <c r="D15" s="23">
        <f>D28/D31</f>
        <v>0.26916437929765979</v>
      </c>
      <c r="E15" s="23">
        <f>E28/E31</f>
        <v>0.30560673137734762</v>
      </c>
      <c r="F15" s="23">
        <f>F28/F31</f>
        <v>0.28880135059088352</v>
      </c>
      <c r="G15" s="23">
        <f>G28/G31</f>
        <v>0.27795858818248137</v>
      </c>
      <c r="H15" s="24">
        <f>AVERAGE(C28:G28)/AVERAGE(C31:G31)</f>
        <v>0.27938100511168529</v>
      </c>
      <c r="I15" s="23">
        <f>H28/H$31</f>
        <v>0.28595890410958902</v>
      </c>
      <c r="J15" s="23">
        <f>I28/I$31</f>
        <v>0.25986678596281937</v>
      </c>
      <c r="K15" s="23">
        <f t="shared" si="0"/>
        <v>0.25797590847235524</v>
      </c>
      <c r="L15" s="23">
        <f t="shared" si="0"/>
        <v>0.2405848150739463</v>
      </c>
      <c r="M15" s="24">
        <f t="shared" si="0"/>
        <v>0.25487196680776164</v>
      </c>
      <c r="N15" s="25">
        <f t="shared" si="2"/>
        <v>-4.2577149333311581E-5</v>
      </c>
      <c r="O15" s="26">
        <f t="shared" si="1"/>
        <v>0.23528489386307061</v>
      </c>
      <c r="P15" s="11"/>
    </row>
    <row r="16" spans="2:16" x14ac:dyDescent="0.35">
      <c r="B16" s="17" t="s">
        <v>14</v>
      </c>
      <c r="C16" s="18">
        <f>C29/C31</f>
        <v>0.17929728826772093</v>
      </c>
      <c r="D16" s="18">
        <f>D29/D31</f>
        <v>0.14329777299867003</v>
      </c>
      <c r="E16" s="18">
        <f>E29/E31</f>
        <v>0.20276624412241867</v>
      </c>
      <c r="F16" s="18">
        <f>F29/F31</f>
        <v>0.17470455824423184</v>
      </c>
      <c r="G16" s="18">
        <f>G29/G31</f>
        <v>0.20271028561809101</v>
      </c>
      <c r="H16" s="19">
        <f>AVERAGE(C29:G29)/AVERAGE(C31:G31)</f>
        <v>0.18070981958099841</v>
      </c>
      <c r="I16" s="18">
        <f t="shared" si="0"/>
        <v>0.19851966416261599</v>
      </c>
      <c r="J16" s="18">
        <f t="shared" si="0"/>
        <v>0.20819663982503231</v>
      </c>
      <c r="K16" s="18">
        <f t="shared" si="0"/>
        <v>0.20119953631369386</v>
      </c>
      <c r="L16" s="18">
        <f t="shared" si="0"/>
        <v>0.20731501363120944</v>
      </c>
      <c r="M16" s="19">
        <f t="shared" si="0"/>
        <v>0.22540966430577092</v>
      </c>
      <c r="N16" s="27">
        <f t="shared" si="2"/>
        <v>2.5756581845020943E-2</v>
      </c>
      <c r="O16" s="21">
        <f t="shared" si="1"/>
        <v>0.19298692643916973</v>
      </c>
      <c r="P16" s="11"/>
    </row>
    <row r="17" spans="2:16" ht="15" thickBot="1" x14ac:dyDescent="0.4">
      <c r="B17" s="22" t="s">
        <v>15</v>
      </c>
      <c r="C17" s="23">
        <f>C30/C31</f>
        <v>7.8707054958516626E-2</v>
      </c>
      <c r="D17" s="23">
        <f>D30/D31</f>
        <v>6.1207164888649933E-2</v>
      </c>
      <c r="E17" s="23">
        <f>E30/E31</f>
        <v>5.9339511095223695E-2</v>
      </c>
      <c r="F17" s="23">
        <f>F30/F31</f>
        <v>8.210467079347214E-2</v>
      </c>
      <c r="G17" s="23">
        <f>G30/G31</f>
        <v>7.1123954884686605E-2</v>
      </c>
      <c r="H17" s="24">
        <f>AVERAGE(C30:G30)/AVERAGE(C31:G31)</f>
        <v>7.0473026632215927E-2</v>
      </c>
      <c r="I17" s="23">
        <f t="shared" si="0"/>
        <v>6.9680733539549275E-2</v>
      </c>
      <c r="J17" s="23">
        <f t="shared" si="0"/>
        <v>8.427776120886768E-2</v>
      </c>
      <c r="K17" s="23">
        <f t="shared" si="0"/>
        <v>7.6659442568418931E-2</v>
      </c>
      <c r="L17" s="23">
        <f t="shared" si="0"/>
        <v>0.11218605997732153</v>
      </c>
      <c r="M17" s="24">
        <f t="shared" si="0"/>
        <v>9.4799044465864804E-2</v>
      </c>
      <c r="N17" s="25">
        <f t="shared" si="2"/>
        <v>2.0884710878289692E-2</v>
      </c>
      <c r="O17" s="26">
        <f>M30/M$31</f>
        <v>0.12599227738685587</v>
      </c>
      <c r="P17" s="11"/>
    </row>
    <row r="18" spans="2:16" ht="15" thickBot="1" x14ac:dyDescent="0.4">
      <c r="B18" s="31" t="s">
        <v>4</v>
      </c>
      <c r="C18" s="32">
        <f t="shared" ref="C18:H18" si="3">SUM(C11:C17)</f>
        <v>1</v>
      </c>
      <c r="D18" s="32">
        <f t="shared" si="3"/>
        <v>1</v>
      </c>
      <c r="E18" s="32">
        <f t="shared" si="3"/>
        <v>1</v>
      </c>
      <c r="F18" s="32">
        <f t="shared" si="3"/>
        <v>1</v>
      </c>
      <c r="G18" s="32">
        <f t="shared" si="3"/>
        <v>1</v>
      </c>
      <c r="H18" s="33">
        <f t="shared" si="3"/>
        <v>1</v>
      </c>
      <c r="I18" s="32">
        <f>H31/H$31</f>
        <v>1</v>
      </c>
      <c r="J18" s="32">
        <f>I31/I$31</f>
        <v>1</v>
      </c>
      <c r="K18" s="32">
        <f t="shared" ref="K18:M18" si="4">J31/J$31</f>
        <v>1</v>
      </c>
      <c r="L18" s="32">
        <f t="shared" si="4"/>
        <v>1</v>
      </c>
      <c r="M18" s="33">
        <f t="shared" si="4"/>
        <v>1</v>
      </c>
      <c r="N18" s="34"/>
      <c r="O18" s="35">
        <f t="shared" si="1"/>
        <v>1</v>
      </c>
      <c r="P18" s="11"/>
    </row>
    <row r="19" spans="2:16" x14ac:dyDescent="0.3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5">
      <c r="B20" s="11"/>
      <c r="C20" s="11"/>
      <c r="D20" s="11"/>
      <c r="E20" s="11"/>
      <c r="F20" s="11"/>
      <c r="G20" s="11"/>
      <c r="H20" s="47"/>
      <c r="I20" s="47"/>
      <c r="J20" s="47"/>
      <c r="K20" s="11"/>
      <c r="L20" s="11"/>
      <c r="M20" s="11"/>
      <c r="N20" s="11"/>
      <c r="O20" s="11"/>
      <c r="P20" s="11"/>
    </row>
    <row r="21" spans="2:16" x14ac:dyDescent="0.35">
      <c r="B21" s="11"/>
      <c r="C21" s="11"/>
      <c r="D21" s="11"/>
      <c r="E21" s="11"/>
      <c r="F21" s="11"/>
      <c r="G21" s="11"/>
      <c r="H21" s="28"/>
      <c r="I21" s="28"/>
      <c r="J21" s="28"/>
      <c r="K21" s="28"/>
      <c r="L21" s="28"/>
      <c r="M21" s="28"/>
      <c r="N21" s="28"/>
      <c r="O21" s="28"/>
      <c r="P21" s="28"/>
    </row>
    <row r="22" spans="2:16" ht="15" thickBot="1" x14ac:dyDescent="0.4">
      <c r="B22" s="37" t="s">
        <v>18</v>
      </c>
      <c r="C22" s="3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ht="15" thickBot="1" x14ac:dyDescent="0.4">
      <c r="B23" s="41"/>
      <c r="C23" s="42">
        <v>2010</v>
      </c>
      <c r="D23" s="42">
        <v>2011</v>
      </c>
      <c r="E23" s="42">
        <v>2012</v>
      </c>
      <c r="F23" s="42">
        <v>2013</v>
      </c>
      <c r="G23" s="42">
        <v>2014</v>
      </c>
      <c r="H23" s="42">
        <v>2015</v>
      </c>
      <c r="I23" s="42">
        <v>2016</v>
      </c>
      <c r="J23" s="42">
        <v>2017</v>
      </c>
      <c r="K23" s="42">
        <v>2018</v>
      </c>
      <c r="L23" s="42">
        <v>2019</v>
      </c>
      <c r="M23" s="43" t="s">
        <v>8</v>
      </c>
      <c r="N23" s="11"/>
      <c r="O23" s="11"/>
      <c r="P23" s="11"/>
    </row>
    <row r="24" spans="2:16" x14ac:dyDescent="0.35">
      <c r="B24" s="38" t="s">
        <v>16</v>
      </c>
      <c r="C24" s="29">
        <v>2319</v>
      </c>
      <c r="D24" s="29">
        <v>2633</v>
      </c>
      <c r="E24" s="29">
        <v>2649</v>
      </c>
      <c r="F24" s="29">
        <v>2397</v>
      </c>
      <c r="G24" s="29">
        <v>1583</v>
      </c>
      <c r="H24" s="29">
        <v>1237</v>
      </c>
      <c r="I24" s="29">
        <v>2446</v>
      </c>
      <c r="J24" s="29">
        <v>1984</v>
      </c>
      <c r="K24" s="29">
        <v>2662</v>
      </c>
      <c r="L24" s="29">
        <v>2428</v>
      </c>
      <c r="M24" s="39">
        <v>2419</v>
      </c>
      <c r="N24" s="11"/>
      <c r="O24" s="30"/>
      <c r="P24" s="11"/>
    </row>
    <row r="25" spans="2:16" x14ac:dyDescent="0.35">
      <c r="B25" s="38" t="s">
        <v>10</v>
      </c>
      <c r="C25" s="29">
        <v>2908</v>
      </c>
      <c r="D25" s="29">
        <v>3215</v>
      </c>
      <c r="E25" s="29">
        <v>2085</v>
      </c>
      <c r="F25" s="29">
        <v>2401</v>
      </c>
      <c r="G25" s="29">
        <v>2184</v>
      </c>
      <c r="H25" s="29">
        <v>2958</v>
      </c>
      <c r="I25" s="29">
        <v>2863</v>
      </c>
      <c r="J25" s="29">
        <v>2992</v>
      </c>
      <c r="K25" s="29">
        <v>3142</v>
      </c>
      <c r="L25" s="29">
        <v>2644</v>
      </c>
      <c r="M25" s="39">
        <v>3899</v>
      </c>
      <c r="N25" s="11"/>
      <c r="O25" s="11"/>
      <c r="P25" s="11"/>
    </row>
    <row r="26" spans="2:16" x14ac:dyDescent="0.35">
      <c r="B26" s="40" t="s">
        <v>11</v>
      </c>
      <c r="C26" s="29">
        <v>4643</v>
      </c>
      <c r="D26" s="29">
        <v>4451</v>
      </c>
      <c r="E26" s="29">
        <v>3642</v>
      </c>
      <c r="F26" s="29">
        <v>4403</v>
      </c>
      <c r="G26" s="29">
        <v>4796</v>
      </c>
      <c r="H26" s="29">
        <v>4435</v>
      </c>
      <c r="I26" s="29">
        <v>4804</v>
      </c>
      <c r="J26" s="29">
        <v>5594</v>
      </c>
      <c r="K26" s="29">
        <v>4790</v>
      </c>
      <c r="L26" s="29">
        <v>5750</v>
      </c>
      <c r="M26" s="39">
        <v>6491</v>
      </c>
      <c r="N26" s="11"/>
      <c r="O26" s="11"/>
      <c r="P26" s="11"/>
    </row>
    <row r="27" spans="2:16" x14ac:dyDescent="0.35">
      <c r="B27" s="40" t="s">
        <v>12</v>
      </c>
      <c r="C27" s="29">
        <v>7623</v>
      </c>
      <c r="D27" s="29">
        <v>8301</v>
      </c>
      <c r="E27" s="29">
        <v>7345</v>
      </c>
      <c r="F27" s="29">
        <v>6948</v>
      </c>
      <c r="G27" s="29">
        <v>7412</v>
      </c>
      <c r="H27" s="29">
        <v>7513</v>
      </c>
      <c r="I27" s="29">
        <v>7899</v>
      </c>
      <c r="J27" s="29">
        <v>7849</v>
      </c>
      <c r="K27" s="29">
        <v>7640</v>
      </c>
      <c r="L27" s="29">
        <v>9456</v>
      </c>
      <c r="M27" s="39">
        <v>9932</v>
      </c>
      <c r="N27" s="11"/>
      <c r="O27" s="11"/>
      <c r="P27" s="11"/>
    </row>
    <row r="28" spans="2:16" x14ac:dyDescent="0.35">
      <c r="B28" s="40" t="s">
        <v>13</v>
      </c>
      <c r="C28" s="29">
        <v>9158</v>
      </c>
      <c r="D28" s="29">
        <v>9512</v>
      </c>
      <c r="E28" s="29">
        <v>11114</v>
      </c>
      <c r="F28" s="29">
        <v>10264</v>
      </c>
      <c r="G28" s="29">
        <v>9907</v>
      </c>
      <c r="H28" s="29">
        <v>10354</v>
      </c>
      <c r="I28" s="29">
        <v>10456</v>
      </c>
      <c r="J28" s="29">
        <v>10237</v>
      </c>
      <c r="K28" s="29">
        <v>9972</v>
      </c>
      <c r="L28" s="29">
        <v>12163</v>
      </c>
      <c r="M28" s="39">
        <v>12004</v>
      </c>
      <c r="N28" s="11"/>
      <c r="O28" s="11"/>
      <c r="P28" s="11"/>
    </row>
    <row r="29" spans="2:16" x14ac:dyDescent="0.35">
      <c r="B29" s="40" t="s">
        <v>14</v>
      </c>
      <c r="C29" s="29">
        <v>6440</v>
      </c>
      <c r="D29" s="29">
        <v>5064</v>
      </c>
      <c r="E29" s="29">
        <v>7374</v>
      </c>
      <c r="F29" s="29">
        <v>6209</v>
      </c>
      <c r="G29" s="29">
        <v>7225</v>
      </c>
      <c r="H29" s="29">
        <v>7188</v>
      </c>
      <c r="I29" s="29">
        <v>8377</v>
      </c>
      <c r="J29" s="29">
        <v>7984</v>
      </c>
      <c r="K29" s="29">
        <v>8593</v>
      </c>
      <c r="L29" s="29">
        <v>10757</v>
      </c>
      <c r="M29" s="39">
        <v>9846</v>
      </c>
      <c r="N29" s="11"/>
      <c r="O29" s="11"/>
      <c r="P29" s="11"/>
    </row>
    <row r="30" spans="2:16" ht="15" thickBot="1" x14ac:dyDescent="0.4">
      <c r="B30" s="40" t="s">
        <v>15</v>
      </c>
      <c r="C30" s="29">
        <v>2827</v>
      </c>
      <c r="D30" s="29">
        <v>2163</v>
      </c>
      <c r="E30" s="29">
        <v>2158</v>
      </c>
      <c r="F30" s="29">
        <v>2918</v>
      </c>
      <c r="G30" s="29">
        <v>2535</v>
      </c>
      <c r="H30" s="29">
        <v>2523</v>
      </c>
      <c r="I30" s="29">
        <v>3391</v>
      </c>
      <c r="J30" s="29">
        <v>3042</v>
      </c>
      <c r="K30" s="29">
        <v>4650</v>
      </c>
      <c r="L30" s="29">
        <v>4524</v>
      </c>
      <c r="M30" s="39">
        <v>6428</v>
      </c>
      <c r="N30" s="11"/>
      <c r="O30" s="11"/>
      <c r="P30" s="11"/>
    </row>
    <row r="31" spans="2:16" ht="15" thickBot="1" x14ac:dyDescent="0.4">
      <c r="B31" s="44" t="s">
        <v>5</v>
      </c>
      <c r="C31" s="45">
        <f>SUM(C24:C30)</f>
        <v>35918</v>
      </c>
      <c r="D31" s="45">
        <f t="shared" ref="D31:M31" si="5">SUM(D24:D30)</f>
        <v>35339</v>
      </c>
      <c r="E31" s="45">
        <f t="shared" si="5"/>
        <v>36367</v>
      </c>
      <c r="F31" s="45">
        <f t="shared" si="5"/>
        <v>35540</v>
      </c>
      <c r="G31" s="45">
        <f t="shared" si="5"/>
        <v>35642</v>
      </c>
      <c r="H31" s="45">
        <f t="shared" si="5"/>
        <v>36208</v>
      </c>
      <c r="I31" s="45">
        <f t="shared" si="5"/>
        <v>40236</v>
      </c>
      <c r="J31" s="45">
        <f t="shared" si="5"/>
        <v>39682</v>
      </c>
      <c r="K31" s="45">
        <f t="shared" si="5"/>
        <v>41449</v>
      </c>
      <c r="L31" s="45">
        <f t="shared" si="5"/>
        <v>47722</v>
      </c>
      <c r="M31" s="46">
        <f t="shared" si="5"/>
        <v>51019</v>
      </c>
      <c r="N31" s="11"/>
      <c r="O31" s="11"/>
      <c r="P31" s="11"/>
    </row>
    <row r="32" spans="2:16" x14ac:dyDescent="0.35">
      <c r="B32" s="1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11"/>
      <c r="O32" s="11"/>
      <c r="P32" s="11"/>
    </row>
  </sheetData>
  <mergeCells count="1">
    <mergeCell ref="H20:J20"/>
  </mergeCells>
  <pageMargins left="0.7" right="0.7" top="0.75" bottom="0.75" header="0.3" footer="0.3"/>
  <pageSetup paperSize="9" orientation="portrait" r:id="rId1"/>
  <ignoredErrors>
    <ignoredError sqref="H11:H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2022-05-03T20:21:40Z</dcterms:modified>
</cp:coreProperties>
</file>