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8_Non-Rés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I11" i="13" l="1"/>
  <c r="C41" i="13"/>
  <c r="H17" i="13" s="1"/>
  <c r="D41" i="13"/>
  <c r="E41" i="13"/>
  <c r="E21" i="13" s="1"/>
  <c r="F41" i="13"/>
  <c r="H15" i="13" s="1"/>
  <c r="G41" i="13"/>
  <c r="H41" i="13"/>
  <c r="I14" i="13" s="1"/>
  <c r="I41" i="13"/>
  <c r="J19" i="13" s="1"/>
  <c r="J41" i="13"/>
  <c r="K21" i="13" s="1"/>
  <c r="K41" i="13"/>
  <c r="L16" i="13" s="1"/>
  <c r="L41" i="13"/>
  <c r="M22" i="13" s="1"/>
  <c r="M41" i="13"/>
  <c r="O21" i="13" s="1"/>
  <c r="I23" i="13"/>
  <c r="C22" i="13"/>
  <c r="O22" i="13"/>
  <c r="I22" i="13"/>
  <c r="G22" i="13"/>
  <c r="E22" i="13"/>
  <c r="D22" i="13"/>
  <c r="I21" i="13"/>
  <c r="G21" i="13"/>
  <c r="F21" i="13"/>
  <c r="C21" i="13"/>
  <c r="I20" i="13"/>
  <c r="H20" i="13"/>
  <c r="G20" i="13"/>
  <c r="E20" i="13"/>
  <c r="C20" i="13"/>
  <c r="O19" i="13"/>
  <c r="M19" i="13"/>
  <c r="L19" i="13"/>
  <c r="I19" i="13"/>
  <c r="G19" i="13"/>
  <c r="E19" i="13"/>
  <c r="D19" i="13"/>
  <c r="C19" i="13"/>
  <c r="L18" i="13"/>
  <c r="I18" i="13"/>
  <c r="G18" i="13"/>
  <c r="F18" i="13"/>
  <c r="C18" i="13"/>
  <c r="L17" i="13"/>
  <c r="I17" i="13"/>
  <c r="G17" i="13"/>
  <c r="C17" i="13"/>
  <c r="O16" i="13"/>
  <c r="M16" i="13"/>
  <c r="I16" i="13"/>
  <c r="G16" i="13"/>
  <c r="E16" i="13"/>
  <c r="D16" i="13"/>
  <c r="M15" i="13"/>
  <c r="I15" i="13"/>
  <c r="G15" i="13"/>
  <c r="D15" i="13"/>
  <c r="M14" i="13"/>
  <c r="L14" i="13"/>
  <c r="G14" i="13"/>
  <c r="D14" i="13"/>
  <c r="C14" i="13"/>
  <c r="O13" i="13"/>
  <c r="L13" i="13"/>
  <c r="G13" i="13"/>
  <c r="E13" i="13"/>
  <c r="C13" i="13"/>
  <c r="O12" i="13"/>
  <c r="L12" i="13"/>
  <c r="I12" i="13"/>
  <c r="H12" i="13"/>
  <c r="G12" i="13"/>
  <c r="E12" i="13"/>
  <c r="C12" i="13"/>
  <c r="O11" i="13"/>
  <c r="M11" i="13"/>
  <c r="L11" i="13"/>
  <c r="G11" i="13"/>
  <c r="E11" i="13"/>
  <c r="D11" i="13"/>
  <c r="C11" i="13"/>
  <c r="J23" i="13" l="1"/>
  <c r="J14" i="13"/>
  <c r="J17" i="13"/>
  <c r="L21" i="13"/>
  <c r="J13" i="13"/>
  <c r="J12" i="13"/>
  <c r="J20" i="13"/>
  <c r="H23" i="13"/>
  <c r="F13" i="13"/>
  <c r="F16" i="13"/>
  <c r="H18" i="13"/>
  <c r="H21" i="13"/>
  <c r="F22" i="13"/>
  <c r="F11" i="13"/>
  <c r="H13" i="13"/>
  <c r="E14" i="13"/>
  <c r="O14" i="13"/>
  <c r="J15" i="13"/>
  <c r="D17" i="13"/>
  <c r="M17" i="13"/>
  <c r="N17" i="13" s="1"/>
  <c r="F19" i="13"/>
  <c r="M20" i="13"/>
  <c r="N20" i="13" s="1"/>
  <c r="M23" i="13"/>
  <c r="G23" i="13"/>
  <c r="D12" i="13"/>
  <c r="M12" i="13"/>
  <c r="N12" i="13" s="1"/>
  <c r="I13" i="13"/>
  <c r="F14" i="13"/>
  <c r="C15" i="13"/>
  <c r="L15" i="13"/>
  <c r="H16" i="13"/>
  <c r="E17" i="13"/>
  <c r="O17" i="13"/>
  <c r="J18" i="13"/>
  <c r="D20" i="13"/>
  <c r="O20" i="13"/>
  <c r="J21" i="13"/>
  <c r="H22" i="13"/>
  <c r="O23" i="13"/>
  <c r="H11" i="13"/>
  <c r="F17" i="13"/>
  <c r="H19" i="13"/>
  <c r="F12" i="13"/>
  <c r="H14" i="13"/>
  <c r="E15" i="13"/>
  <c r="O15" i="13"/>
  <c r="J16" i="13"/>
  <c r="D18" i="13"/>
  <c r="M18" i="13"/>
  <c r="F20" i="13"/>
  <c r="D21" i="13"/>
  <c r="M21" i="13"/>
  <c r="N21" i="13" s="1"/>
  <c r="J22" i="13"/>
  <c r="L20" i="13"/>
  <c r="J11" i="13"/>
  <c r="D13" i="13"/>
  <c r="M13" i="13"/>
  <c r="F15" i="13"/>
  <c r="C16" i="13"/>
  <c r="N16" i="13" s="1"/>
  <c r="E18" i="13"/>
  <c r="O18" i="13"/>
  <c r="N14" i="13"/>
  <c r="K22" i="13"/>
  <c r="L23" i="13"/>
  <c r="K12" i="13"/>
  <c r="K14" i="13"/>
  <c r="K16" i="13"/>
  <c r="K18" i="13"/>
  <c r="K20" i="13"/>
  <c r="L22" i="13"/>
  <c r="N22" i="13"/>
  <c r="K23" i="13"/>
  <c r="K11" i="13"/>
  <c r="K13" i="13"/>
  <c r="K15" i="13"/>
  <c r="K17" i="13"/>
  <c r="K19" i="13"/>
  <c r="C23" i="13"/>
  <c r="N19" i="13"/>
  <c r="N15" i="13"/>
  <c r="N18" i="13"/>
  <c r="N13" i="13"/>
  <c r="D23" i="13"/>
  <c r="E23" i="13"/>
  <c r="N11" i="13"/>
  <c r="F23" i="13" l="1"/>
</calcChain>
</file>

<file path=xl/sharedStrings.xml><?xml version="1.0" encoding="utf-8"?>
<sst xmlns="http://schemas.openxmlformats.org/spreadsheetml/2006/main" count="37" uniqueCount="26">
  <si>
    <t>Référence : Carte sanitaire 2021</t>
  </si>
  <si>
    <t>Source : données IGSS / Traitement : Observatoire national de la santé</t>
  </si>
  <si>
    <t>Années de référence : 2010-2020</t>
  </si>
  <si>
    <t>2020 (p)</t>
  </si>
  <si>
    <t>Périmètre d'inclusion : activité opposable, non-résidents, centres hospitaliers, hors activité de rééducation, présence à minuit et hospitalisation de jour (ESMJ+PSA)</t>
  </si>
  <si>
    <t>Tableau : Evolution des séjours hospitaliers des non-résidents selon l'âge, 2010-2020</t>
  </si>
  <si>
    <t>Unités : Nombre de séjours selon l'âge</t>
  </si>
  <si>
    <t>Classes
d’âge</t>
  </si>
  <si>
    <t>Moy.
 2010-14</t>
  </si>
  <si>
    <t>Croissance ann. moy. 
2010-19</t>
  </si>
  <si>
    <t>0-28j</t>
  </si>
  <si>
    <t>29 jours - &lt;2 ans</t>
  </si>
  <si>
    <t xml:space="preserve">  2-4</t>
  </si>
  <si>
    <t xml:space="preserve">  5-14</t>
  </si>
  <si>
    <t xml:space="preserve"> 15-24</t>
  </si>
  <si>
    <t xml:space="preserve"> 25-34</t>
  </si>
  <si>
    <t xml:space="preserve"> 35-44</t>
  </si>
  <si>
    <t xml:space="preserve"> 45-54</t>
  </si>
  <si>
    <t xml:space="preserve"> 55-64</t>
  </si>
  <si>
    <t xml:space="preserve"> 65-74</t>
  </si>
  <si>
    <t xml:space="preserve"> 75-84</t>
  </si>
  <si>
    <t xml:space="preserve"> 85 et +</t>
  </si>
  <si>
    <t>Total</t>
  </si>
  <si>
    <t>2020(p)</t>
  </si>
  <si>
    <t>29j-2 ans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</si>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</sst>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[&gt;=0]\+0.0%;[&lt;0]\-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sz val="11"/>
      <color theme="1"/>
      <name val="Calibri"/>
      <family val="2"/>
    </font>
    <font>
      <sz val="9"/>
      <color rgb="FF222B35"/>
      <name val="Calibri"/>
      <family val="2"/>
    </font>
    <font>
      <b/>
      <sz val="9"/>
      <color rgb="FF222B35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rgb="FFD6DCE4"/>
        <bgColor rgb="FF000000"/>
      </patternFill>
    </fill>
  </fills>
  <borders count="29">
    <border>
      <left/>
      <right/>
      <top/>
      <bottom/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/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 style="medium">
        <color rgb="FF8497B0"/>
      </top>
      <bottom/>
      <diagonal/>
    </border>
    <border>
      <left/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 style="thin">
        <color rgb="FF8497B0"/>
      </right>
      <top style="medium">
        <color rgb="FF8497B0"/>
      </top>
      <bottom style="medium">
        <color rgb="FF8497B0"/>
      </bottom>
      <diagonal/>
    </border>
    <border>
      <left style="thin">
        <color rgb="FF8497B0"/>
      </left>
      <right style="thin">
        <color rgb="FF8497B0"/>
      </right>
      <top style="medium">
        <color rgb="FF8497B0"/>
      </top>
      <bottom style="medium">
        <color rgb="FF8497B0"/>
      </bottom>
      <diagonal/>
    </border>
    <border>
      <left/>
      <right style="thin">
        <color rgb="FF8497B0"/>
      </right>
      <top style="medium">
        <color rgb="FF8497B0"/>
      </top>
      <bottom/>
      <diagonal/>
    </border>
    <border>
      <left style="thin">
        <color rgb="FF8497B0"/>
      </left>
      <right style="thin">
        <color rgb="FF8497B0"/>
      </right>
      <top style="medium">
        <color rgb="FF8497B0"/>
      </top>
      <bottom/>
      <diagonal/>
    </border>
    <border>
      <left/>
      <right style="thin">
        <color rgb="FF8497B0"/>
      </right>
      <top/>
      <bottom/>
      <diagonal/>
    </border>
    <border>
      <left style="thin">
        <color rgb="FF8497B0"/>
      </left>
      <right style="thin">
        <color rgb="FF8497B0"/>
      </right>
      <top/>
      <bottom/>
      <diagonal/>
    </border>
    <border>
      <left/>
      <right style="thin">
        <color rgb="FF8497B0"/>
      </right>
      <top/>
      <bottom style="medium">
        <color rgb="FF8497B0"/>
      </bottom>
      <diagonal/>
    </border>
    <border>
      <left style="thin">
        <color rgb="FF8497B0"/>
      </left>
      <right style="thin">
        <color rgb="FF8497B0"/>
      </right>
      <top/>
      <bottom style="medium">
        <color rgb="FF8497B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 applyFill="1" applyBorder="1"/>
    <xf numFmtId="0" fontId="9" fillId="0" borderId="0" xfId="0" applyFont="1" applyFill="1" applyBorder="1" applyAlignment="1"/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/>
    </xf>
    <xf numFmtId="164" fontId="10" fillId="0" borderId="6" xfId="7" applyNumberFormat="1" applyFont="1" applyFill="1" applyBorder="1" applyAlignment="1">
      <alignment horizontal="right"/>
    </xf>
    <xf numFmtId="164" fontId="10" fillId="0" borderId="11" xfId="7" applyNumberFormat="1" applyFont="1" applyFill="1" applyBorder="1" applyAlignment="1">
      <alignment horizontal="right"/>
    </xf>
    <xf numFmtId="164" fontId="10" fillId="0" borderId="12" xfId="7" applyNumberFormat="1" applyFont="1" applyFill="1" applyBorder="1" applyAlignment="1">
      <alignment horizontal="right"/>
    </xf>
    <xf numFmtId="0" fontId="10" fillId="3" borderId="3" xfId="0" applyFont="1" applyFill="1" applyBorder="1" applyAlignment="1">
      <alignment horizontal="center"/>
    </xf>
    <xf numFmtId="164" fontId="10" fillId="3" borderId="0" xfId="7" applyNumberFormat="1" applyFont="1" applyFill="1" applyBorder="1" applyAlignment="1">
      <alignment horizontal="right"/>
    </xf>
    <xf numFmtId="164" fontId="10" fillId="3" borderId="13" xfId="7" applyNumberFormat="1" applyFont="1" applyFill="1" applyBorder="1" applyAlignment="1">
      <alignment horizontal="right"/>
    </xf>
    <xf numFmtId="164" fontId="10" fillId="3" borderId="14" xfId="7" applyNumberFormat="1" applyFont="1" applyFill="1" applyBorder="1" applyAlignment="1">
      <alignment horizontal="right"/>
    </xf>
    <xf numFmtId="0" fontId="10" fillId="0" borderId="3" xfId="0" applyFont="1" applyFill="1" applyBorder="1" applyAlignment="1">
      <alignment horizontal="center"/>
    </xf>
    <xf numFmtId="164" fontId="10" fillId="0" borderId="0" xfId="7" applyNumberFormat="1" applyFont="1" applyFill="1" applyBorder="1" applyAlignment="1">
      <alignment horizontal="right"/>
    </xf>
    <xf numFmtId="164" fontId="10" fillId="0" borderId="13" xfId="7" applyNumberFormat="1" applyFont="1" applyFill="1" applyBorder="1" applyAlignment="1">
      <alignment horizontal="right"/>
    </xf>
    <xf numFmtId="167" fontId="10" fillId="0" borderId="14" xfId="7" applyNumberFormat="1" applyFont="1" applyFill="1" applyBorder="1" applyAlignment="1">
      <alignment horizontal="right"/>
    </xf>
    <xf numFmtId="167" fontId="10" fillId="3" borderId="14" xfId="7" applyNumberFormat="1" applyFont="1" applyFill="1" applyBorder="1" applyAlignment="1">
      <alignment horizontal="right"/>
    </xf>
    <xf numFmtId="0" fontId="10" fillId="3" borderId="4" xfId="0" applyFont="1" applyFill="1" applyBorder="1" applyAlignment="1">
      <alignment horizontal="center"/>
    </xf>
    <xf numFmtId="164" fontId="10" fillId="3" borderId="7" xfId="7" applyNumberFormat="1" applyFont="1" applyFill="1" applyBorder="1" applyAlignment="1">
      <alignment horizontal="right"/>
    </xf>
    <xf numFmtId="164" fontId="10" fillId="3" borderId="15" xfId="7" applyNumberFormat="1" applyFont="1" applyFill="1" applyBorder="1" applyAlignment="1">
      <alignment horizontal="right"/>
    </xf>
    <xf numFmtId="167" fontId="10" fillId="3" borderId="16" xfId="7" applyNumberFormat="1" applyFont="1" applyFill="1" applyBorder="1" applyAlignment="1">
      <alignment horizontal="right"/>
    </xf>
    <xf numFmtId="0" fontId="11" fillId="0" borderId="8" xfId="0" applyFont="1" applyFill="1" applyBorder="1" applyAlignment="1">
      <alignment horizontal="center"/>
    </xf>
    <xf numFmtId="164" fontId="11" fillId="0" borderId="1" xfId="7" applyNumberFormat="1" applyFont="1" applyFill="1" applyBorder="1" applyAlignment="1">
      <alignment horizontal="right"/>
    </xf>
    <xf numFmtId="164" fontId="11" fillId="0" borderId="9" xfId="7" applyNumberFormat="1" applyFont="1" applyFill="1" applyBorder="1" applyAlignment="1">
      <alignment horizontal="right"/>
    </xf>
    <xf numFmtId="164" fontId="11" fillId="0" borderId="10" xfId="7" applyNumberFormat="1" applyFont="1" applyFill="1" applyBorder="1" applyAlignment="1">
      <alignment horizontal="right"/>
    </xf>
    <xf numFmtId="0" fontId="9" fillId="0" borderId="17" xfId="0" applyNumberFormat="1" applyFont="1" applyFill="1" applyBorder="1"/>
    <xf numFmtId="0" fontId="0" fillId="0" borderId="18" xfId="0" applyNumberFormat="1" applyBorder="1"/>
    <xf numFmtId="0" fontId="9" fillId="0" borderId="19" xfId="0" applyNumberFormat="1" applyFont="1" applyFill="1" applyBorder="1"/>
    <xf numFmtId="0" fontId="14" fillId="0" borderId="20" xfId="0" applyFont="1" applyFill="1" applyBorder="1" applyAlignment="1"/>
    <xf numFmtId="0" fontId="0" fillId="0" borderId="21" xfId="0" applyNumberFormat="1" applyBorder="1"/>
    <xf numFmtId="0" fontId="14" fillId="0" borderId="22" xfId="0" applyFont="1" applyFill="1" applyBorder="1" applyAlignment="1"/>
    <xf numFmtId="0" fontId="9" fillId="0" borderId="22" xfId="0" applyFont="1" applyFill="1" applyBorder="1" applyAlignment="1"/>
    <xf numFmtId="0" fontId="9" fillId="0" borderId="23" xfId="0" applyNumberFormat="1" applyFont="1" applyFill="1" applyBorder="1"/>
    <xf numFmtId="0" fontId="9" fillId="0" borderId="24" xfId="0" applyFont="1" applyFill="1" applyBorder="1" applyAlignment="1"/>
    <xf numFmtId="0" fontId="9" fillId="0" borderId="25" xfId="0" applyNumberFormat="1" applyFont="1" applyFill="1" applyBorder="1"/>
    <xf numFmtId="0" fontId="13" fillId="0" borderId="26" xfId="0" applyFont="1" applyFill="1" applyBorder="1"/>
    <xf numFmtId="0" fontId="13" fillId="0" borderId="27" xfId="0" applyFont="1" applyFill="1" applyBorder="1"/>
    <xf numFmtId="0" fontId="13" fillId="0" borderId="28" xfId="0" applyFont="1" applyFill="1" applyBorder="1" applyAlignment="1">
      <alignment horizontal="right"/>
    </xf>
    <xf numFmtId="0" fontId="0" fillId="0" borderId="17" xfId="0" applyNumberFormat="1" applyFont="1" applyBorder="1"/>
    <xf numFmtId="0" fontId="0" fillId="0" borderId="23" xfId="0" applyNumberFormat="1" applyFont="1" applyBorder="1"/>
    <xf numFmtId="0" fontId="0" fillId="0" borderId="17" xfId="0" applyNumberFormat="1" applyFont="1" applyFill="1" applyBorder="1"/>
    <xf numFmtId="0" fontId="0" fillId="0" borderId="23" xfId="0" applyNumberFormat="1" applyFont="1" applyFill="1" applyBorder="1"/>
    <xf numFmtId="0" fontId="12" fillId="0" borderId="26" xfId="0" applyFont="1" applyFill="1" applyBorder="1"/>
    <xf numFmtId="0" fontId="12" fillId="0" borderId="27" xfId="0" applyFont="1" applyFill="1" applyBorder="1"/>
    <xf numFmtId="0" fontId="12" fillId="0" borderId="28" xfId="0" applyFont="1" applyFill="1" applyBorder="1"/>
    <xf numFmtId="0" fontId="12" fillId="0" borderId="0" xfId="0" applyFont="1" applyFill="1" applyBorder="1" applyAlignment="1">
      <alignment horizontal="left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r-LU" sz="1100"/>
              <a:t>Pyramide</a:t>
            </a:r>
            <a:r>
              <a:rPr lang="fr-LU" sz="1100" baseline="0"/>
              <a:t> des âges des hospitalisations au GDL en 2009 selon le nombre de séjours</a:t>
            </a:r>
            <a:endParaRPr lang="fr-LU" sz="11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'[9]Age 1'!$A$3:$A$12</c:f>
              <c:strCache>
                <c:ptCount val="10"/>
                <c:pt idx="0">
                  <c:v>  0-4</c:v>
                </c:pt>
                <c:pt idx="1">
                  <c:v>  5-14</c:v>
                </c:pt>
                <c:pt idx="2">
                  <c:v> 15-24</c:v>
                </c:pt>
                <c:pt idx="3">
                  <c:v> 25-34</c:v>
                </c:pt>
                <c:pt idx="4">
                  <c:v> 35-44</c:v>
                </c:pt>
                <c:pt idx="5">
                  <c:v> 45-54</c:v>
                </c:pt>
                <c:pt idx="6">
                  <c:v> 55-64</c:v>
                </c:pt>
                <c:pt idx="7">
                  <c:v> 65-74</c:v>
                </c:pt>
                <c:pt idx="8">
                  <c:v> 75-84</c:v>
                </c:pt>
                <c:pt idx="9">
                  <c:v> 85 et +</c:v>
                </c:pt>
              </c:strCache>
            </c:strRef>
          </c:cat>
          <c:val>
            <c:numRef>
              <c:f>'[9]Age 1'!$B$3:$B$12</c:f>
              <c:numCache>
                <c:formatCode>General</c:formatCode>
                <c:ptCount val="10"/>
                <c:pt idx="0">
                  <c:v>4.9113356229536102E-2</c:v>
                </c:pt>
                <c:pt idx="1">
                  <c:v>4.787175456338677E-2</c:v>
                </c:pt>
                <c:pt idx="2">
                  <c:v>6.7016451222076473E-2</c:v>
                </c:pt>
                <c:pt idx="3">
                  <c:v>0.12662334411390694</c:v>
                </c:pt>
                <c:pt idx="4">
                  <c:v>0.13705680327622632</c:v>
                </c:pt>
                <c:pt idx="5">
                  <c:v>0.12964724494598032</c:v>
                </c:pt>
                <c:pt idx="6">
                  <c:v>0.12267825494888406</c:v>
                </c:pt>
                <c:pt idx="7">
                  <c:v>0.15045408577064412</c:v>
                </c:pt>
                <c:pt idx="8">
                  <c:v>0.12448057994813309</c:v>
                </c:pt>
                <c:pt idx="9">
                  <c:v>4.5058124981225779E-2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850-8A04-997097365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58656"/>
        <c:axId val="126360192"/>
      </c:barChart>
      <c:catAx>
        <c:axId val="126358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6360192"/>
        <c:crosses val="autoZero"/>
        <c:auto val="1"/>
        <c:lblAlgn val="ctr"/>
        <c:lblOffset val="100"/>
        <c:noMultiLvlLbl val="0"/>
      </c:catAx>
      <c:valAx>
        <c:axId val="126360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63586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S-Projets/Carte%20Sanitaire/2_Carte%20sanitaire%202015_Update/5_Analyses/1_Cartographie%20ETS/2015_Rapport%20carte%20sanitaire_partie%201_activit&#233;_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eurs-clés"/>
      <sheetName val="Décès-séjours"/>
      <sheetName val="Evol hospitalisations"/>
      <sheetName val="evol hospi par ETS "/>
      <sheetName val="Hospi jour"/>
      <sheetName val="evol hospi jour par ETS "/>
      <sheetName val="Hospi jour (2)"/>
      <sheetName val="Maternité"/>
      <sheetName val="Distrib par ETS "/>
      <sheetName val="Age 1"/>
      <sheetName val="Age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CHdN</v>
          </cell>
        </row>
      </sheetData>
      <sheetData sheetId="9">
        <row r="3">
          <cell r="A3" t="str">
            <v xml:space="preserve">  0-4</v>
          </cell>
          <cell r="B3">
            <v>4.9113356229536102E-2</v>
          </cell>
        </row>
        <row r="4">
          <cell r="A4" t="str">
            <v xml:space="preserve">  5-14</v>
          </cell>
          <cell r="B4">
            <v>4.787175456338677E-2</v>
          </cell>
        </row>
        <row r="5">
          <cell r="A5" t="str">
            <v xml:space="preserve"> 15-24</v>
          </cell>
          <cell r="B5">
            <v>6.7016451222076473E-2</v>
          </cell>
        </row>
        <row r="6">
          <cell r="A6" t="str">
            <v xml:space="preserve"> 25-34</v>
          </cell>
          <cell r="B6">
            <v>0.12662334411390694</v>
          </cell>
        </row>
        <row r="7">
          <cell r="A7" t="str">
            <v xml:space="preserve"> 35-44</v>
          </cell>
          <cell r="B7">
            <v>0.13705680327622632</v>
          </cell>
        </row>
        <row r="8">
          <cell r="A8" t="str">
            <v xml:space="preserve"> 45-54</v>
          </cell>
          <cell r="B8">
            <v>0.12964724494598032</v>
          </cell>
        </row>
        <row r="9">
          <cell r="A9" t="str">
            <v xml:space="preserve"> 55-64</v>
          </cell>
          <cell r="B9">
            <v>0.12267825494888406</v>
          </cell>
        </row>
        <row r="10">
          <cell r="A10" t="str">
            <v xml:space="preserve"> 65-74</v>
          </cell>
          <cell r="B10">
            <v>0.15045408577064412</v>
          </cell>
        </row>
        <row r="11">
          <cell r="A11" t="str">
            <v xml:space="preserve"> 75-84</v>
          </cell>
          <cell r="B11">
            <v>0.12448057994813309</v>
          </cell>
        </row>
        <row r="12">
          <cell r="A12" t="str">
            <v xml:space="preserve"> 85 et +</v>
          </cell>
          <cell r="B12">
            <v>4.5058124981225779E-2</v>
          </cell>
        </row>
      </sheetData>
      <sheetData sheetId="10">
        <row r="9">
          <cell r="C9" t="str">
            <v xml:space="preserve">  0-4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showGridLines="0" tabSelected="1" zoomScale="90" zoomScaleNormal="90" workbookViewId="0">
      <selection activeCell="Z12" sqref="Z12"/>
    </sheetView>
  </sheetViews>
  <sheetFormatPr defaultRowHeight="14.5" x14ac:dyDescent="0.35"/>
  <cols>
    <col min="2" max="2" width="12.7265625" customWidth="1"/>
    <col min="3" max="3" width="20.7265625" hidden="1" customWidth="1"/>
    <col min="4" max="7" width="8.7265625" hidden="1" customWidth="1"/>
    <col min="8" max="8" width="8.7265625" customWidth="1"/>
  </cols>
  <sheetData>
    <row r="2" spans="2:15" x14ac:dyDescent="0.35">
      <c r="B2" s="2" t="s">
        <v>5</v>
      </c>
    </row>
    <row r="3" spans="2:15" x14ac:dyDescent="0.35">
      <c r="B3" s="1"/>
    </row>
    <row r="4" spans="2:15" x14ac:dyDescent="0.35">
      <c r="B4" s="1" t="s">
        <v>0</v>
      </c>
    </row>
    <row r="5" spans="2:15" x14ac:dyDescent="0.35">
      <c r="B5" s="3" t="s">
        <v>1</v>
      </c>
    </row>
    <row r="6" spans="2:15" x14ac:dyDescent="0.35">
      <c r="B6" s="1" t="s">
        <v>2</v>
      </c>
    </row>
    <row r="7" spans="2:15" x14ac:dyDescent="0.35">
      <c r="B7" s="1" t="s">
        <v>4</v>
      </c>
    </row>
    <row r="8" spans="2:15" x14ac:dyDescent="0.35">
      <c r="B8" s="1" t="s">
        <v>6</v>
      </c>
    </row>
    <row r="9" spans="2:15" ht="15" thickBot="1" x14ac:dyDescent="0.4">
      <c r="B9" s="1"/>
    </row>
    <row r="10" spans="2:15" ht="36.5" thickBot="1" x14ac:dyDescent="0.4">
      <c r="B10" s="6" t="s">
        <v>7</v>
      </c>
      <c r="C10" s="7">
        <v>2010</v>
      </c>
      <c r="D10" s="7">
        <v>2011</v>
      </c>
      <c r="E10" s="7">
        <v>2012</v>
      </c>
      <c r="F10" s="7">
        <v>2013</v>
      </c>
      <c r="G10" s="7">
        <v>2014</v>
      </c>
      <c r="H10" s="8" t="s">
        <v>8</v>
      </c>
      <c r="I10" s="9">
        <v>2015</v>
      </c>
      <c r="J10" s="9">
        <v>2016</v>
      </c>
      <c r="K10" s="9">
        <v>2017</v>
      </c>
      <c r="L10" s="9">
        <v>2018</v>
      </c>
      <c r="M10" s="10">
        <v>2019</v>
      </c>
      <c r="N10" s="11" t="s">
        <v>9</v>
      </c>
      <c r="O10" s="12" t="s">
        <v>3</v>
      </c>
    </row>
    <row r="11" spans="2:15" x14ac:dyDescent="0.35">
      <c r="B11" s="13" t="s">
        <v>10</v>
      </c>
      <c r="C11" s="14">
        <f>C29/C41</f>
        <v>1.4369693011103853E-2</v>
      </c>
      <c r="D11" s="14">
        <f>D29/D41</f>
        <v>1.2881965248651888E-2</v>
      </c>
      <c r="E11" s="14">
        <f>E29/E41</f>
        <v>1.4550077694589632E-2</v>
      </c>
      <c r="F11" s="14">
        <f>F29/F41</f>
        <v>1.349440945893844E-2</v>
      </c>
      <c r="G11" s="14">
        <f>G29/G41</f>
        <v>1.2309207287050714E-2</v>
      </c>
      <c r="H11" s="15">
        <f t="shared" ref="H11:H23" si="0">AVERAGE(C29:G29)/AVERAGE(C$41:G$41)</f>
        <v>1.3469707131678964E-2</v>
      </c>
      <c r="I11" s="14">
        <f t="shared" ref="I11:M23" si="1">H29/H$41</f>
        <v>1.2055312610802506E-2</v>
      </c>
      <c r="J11" s="14">
        <f t="shared" si="1"/>
        <v>1.4517218095881161E-2</v>
      </c>
      <c r="K11" s="14">
        <f t="shared" si="1"/>
        <v>1.661400468861482E-2</v>
      </c>
      <c r="L11" s="14">
        <f t="shared" si="1"/>
        <v>1.3682901157783945E-2</v>
      </c>
      <c r="M11" s="15">
        <f t="shared" si="1"/>
        <v>1.34957497151871E-2</v>
      </c>
      <c r="N11" s="16">
        <f>((M11/C11)^(1/9))-1</f>
        <v>-6.94759053621119E-3</v>
      </c>
      <c r="O11" s="15">
        <f t="shared" ref="O11:O23" si="2">M29/M$41</f>
        <v>1.4951975443113179E-2</v>
      </c>
    </row>
    <row r="12" spans="2:15" x14ac:dyDescent="0.35">
      <c r="B12" s="17" t="s">
        <v>11</v>
      </c>
      <c r="C12" s="18">
        <f>C30/C41</f>
        <v>3.1025473546701501E-2</v>
      </c>
      <c r="D12" s="18">
        <f>D30/D41</f>
        <v>2.980826842420611E-2</v>
      </c>
      <c r="E12" s="18">
        <f>E30/E41</f>
        <v>2.768752648679192E-2</v>
      </c>
      <c r="F12" s="18">
        <f>F30/F41</f>
        <v>2.1462536948978279E-2</v>
      </c>
      <c r="G12" s="18">
        <f>G30/G41</f>
        <v>1.9940915805022157E-2</v>
      </c>
      <c r="H12" s="19">
        <f t="shared" si="0"/>
        <v>2.5542141739324838E-2</v>
      </c>
      <c r="I12" s="18">
        <f t="shared" si="1"/>
        <v>2.0564945041957217E-2</v>
      </c>
      <c r="J12" s="18">
        <f t="shared" si="1"/>
        <v>2.3182534323655187E-2</v>
      </c>
      <c r="K12" s="18">
        <f t="shared" si="1"/>
        <v>2.1098766690449494E-2</v>
      </c>
      <c r="L12" s="18">
        <f t="shared" si="1"/>
        <v>1.9519663190125346E-2</v>
      </c>
      <c r="M12" s="19">
        <f t="shared" si="1"/>
        <v>1.8929103496626062E-2</v>
      </c>
      <c r="N12" s="20">
        <f t="shared" ref="N12:N22" si="3">((M12/C12)^(1/9))-1</f>
        <v>-5.3421039060134401E-2</v>
      </c>
      <c r="O12" s="19">
        <f t="shared" si="2"/>
        <v>1.7130408951381324E-2</v>
      </c>
    </row>
    <row r="13" spans="2:15" x14ac:dyDescent="0.35">
      <c r="B13" s="21" t="s">
        <v>12</v>
      </c>
      <c r="C13" s="22">
        <f>C31/C41</f>
        <v>4.8987589810581322E-2</v>
      </c>
      <c r="D13" s="22">
        <f>D31/D41</f>
        <v>2.8609946075494309E-2</v>
      </c>
      <c r="E13" s="22">
        <f>E31/E41</f>
        <v>2.5992371803927109E-2</v>
      </c>
      <c r="F13" s="22">
        <f>F31/F41</f>
        <v>2.1848091504947952E-2</v>
      </c>
      <c r="G13" s="22">
        <f>G31/G41</f>
        <v>2.0679468242245199E-2</v>
      </c>
      <c r="H13" s="23">
        <f t="shared" si="0"/>
        <v>2.8308741336910349E-2</v>
      </c>
      <c r="I13" s="22">
        <f t="shared" si="1"/>
        <v>2.0564945041957217E-2</v>
      </c>
      <c r="J13" s="22">
        <f t="shared" si="1"/>
        <v>1.7893315327481431E-2</v>
      </c>
      <c r="K13" s="22">
        <f t="shared" si="1"/>
        <v>1.9875649780858221E-2</v>
      </c>
      <c r="L13" s="22">
        <f t="shared" si="1"/>
        <v>1.5692278250885084E-2</v>
      </c>
      <c r="M13" s="23">
        <f t="shared" si="1"/>
        <v>1.8666199281395145E-2</v>
      </c>
      <c r="N13" s="24">
        <f t="shared" si="3"/>
        <v>-0.10165926784703327</v>
      </c>
      <c r="O13" s="23">
        <f t="shared" si="2"/>
        <v>1.2278443410238638E-2</v>
      </c>
    </row>
    <row r="14" spans="2:15" x14ac:dyDescent="0.35">
      <c r="B14" s="17" t="s">
        <v>13</v>
      </c>
      <c r="C14" s="18">
        <f>C32/C41</f>
        <v>3.6414108425865448E-2</v>
      </c>
      <c r="D14" s="18">
        <f>D32/D41</f>
        <v>3.5949670461354104E-2</v>
      </c>
      <c r="E14" s="18">
        <f>E32/E41</f>
        <v>5.0430851815228141E-2</v>
      </c>
      <c r="F14" s="18">
        <f>F32/F41</f>
        <v>4.8322837681531935E-2</v>
      </c>
      <c r="G14" s="18">
        <f>G32/G41</f>
        <v>4.4805514524864601E-2</v>
      </c>
      <c r="H14" s="19">
        <f t="shared" si="0"/>
        <v>4.3594902749832326E-2</v>
      </c>
      <c r="I14" s="18">
        <f t="shared" si="1"/>
        <v>4.432100224559745E-2</v>
      </c>
      <c r="J14" s="18">
        <f t="shared" si="1"/>
        <v>4.3664190862030161E-2</v>
      </c>
      <c r="K14" s="18">
        <f t="shared" si="1"/>
        <v>4.1687901335235956E-2</v>
      </c>
      <c r="L14" s="18">
        <f t="shared" si="1"/>
        <v>3.3298248971390297E-2</v>
      </c>
      <c r="M14" s="19">
        <f t="shared" si="1"/>
        <v>3.6718955393918153E-2</v>
      </c>
      <c r="N14" s="25">
        <f t="shared" si="3"/>
        <v>9.2674291719130331E-4</v>
      </c>
      <c r="O14" s="19">
        <f t="shared" si="2"/>
        <v>3.1488266164966826E-2</v>
      </c>
    </row>
    <row r="15" spans="2:15" x14ac:dyDescent="0.35">
      <c r="B15" s="21" t="s">
        <v>14</v>
      </c>
      <c r="C15" s="22">
        <f>C33/C41</f>
        <v>5.3396472893533636E-2</v>
      </c>
      <c r="D15" s="22">
        <f>D33/D41</f>
        <v>5.2127022168963449E-2</v>
      </c>
      <c r="E15" s="22">
        <f>E33/E41</f>
        <v>5.0148326034750668E-2</v>
      </c>
      <c r="F15" s="22">
        <f>F33/F41</f>
        <v>5.3720601465107314E-2</v>
      </c>
      <c r="G15" s="22">
        <f>G33/G41</f>
        <v>5.4160512063023143E-2</v>
      </c>
      <c r="H15" s="23">
        <f t="shared" si="0"/>
        <v>5.2761010507489381E-2</v>
      </c>
      <c r="I15" s="22">
        <f t="shared" si="1"/>
        <v>5.5312610802505616E-2</v>
      </c>
      <c r="J15" s="22">
        <f t="shared" si="1"/>
        <v>5.1654287643484134E-2</v>
      </c>
      <c r="K15" s="22">
        <f t="shared" si="1"/>
        <v>5.0351646111507491E-2</v>
      </c>
      <c r="L15" s="22">
        <f t="shared" si="1"/>
        <v>4.7076834752655249E-2</v>
      </c>
      <c r="M15" s="23">
        <f t="shared" si="1"/>
        <v>5.1266321970028922E-2</v>
      </c>
      <c r="N15" s="24">
        <f t="shared" si="3"/>
        <v>-4.5131901793856732E-3</v>
      </c>
      <c r="O15" s="23">
        <f t="shared" si="2"/>
        <v>4.8024556886820474E-2</v>
      </c>
    </row>
    <row r="16" spans="2:15" x14ac:dyDescent="0.35">
      <c r="B16" s="17" t="s">
        <v>15</v>
      </c>
      <c r="C16" s="18">
        <f>C34/C41</f>
        <v>0.22664924885695623</v>
      </c>
      <c r="D16" s="18">
        <f>D34/D41</f>
        <v>0.23427201917315757</v>
      </c>
      <c r="E16" s="18">
        <f>E34/E41</f>
        <v>0.2104817064557141</v>
      </c>
      <c r="F16" s="18">
        <f>F34/F41</f>
        <v>0.20704279655571264</v>
      </c>
      <c r="G16" s="18">
        <f>G34/G41</f>
        <v>0.20716395864106352</v>
      </c>
      <c r="H16" s="19">
        <f t="shared" si="0"/>
        <v>0.21618600491839929</v>
      </c>
      <c r="I16" s="18">
        <f t="shared" si="1"/>
        <v>0.19347594846944804</v>
      </c>
      <c r="J16" s="18">
        <f t="shared" si="1"/>
        <v>0.18410983569660139</v>
      </c>
      <c r="K16" s="18">
        <f t="shared" si="1"/>
        <v>0.18295790439302823</v>
      </c>
      <c r="L16" s="18">
        <f t="shared" si="1"/>
        <v>0.19471820878384843</v>
      </c>
      <c r="M16" s="19">
        <f t="shared" si="1"/>
        <v>0.17781088423451055</v>
      </c>
      <c r="N16" s="25">
        <f t="shared" si="3"/>
        <v>-2.6604487542436051E-2</v>
      </c>
      <c r="O16" s="19">
        <f t="shared" si="2"/>
        <v>0.18744430141598178</v>
      </c>
    </row>
    <row r="17" spans="2:15" x14ac:dyDescent="0.35">
      <c r="B17" s="21" t="s">
        <v>16</v>
      </c>
      <c r="C17" s="22">
        <f>C35/C41</f>
        <v>0.23040496407576747</v>
      </c>
      <c r="D17" s="22">
        <f>D35/D41</f>
        <v>0.2219892150988616</v>
      </c>
      <c r="E17" s="22">
        <f>E35/E41</f>
        <v>0.22856335640627207</v>
      </c>
      <c r="F17" s="22">
        <f>F35/F41</f>
        <v>0.21411129674848992</v>
      </c>
      <c r="G17" s="22">
        <f>G35/G41</f>
        <v>0.22156573116691286</v>
      </c>
      <c r="H17" s="23">
        <f t="shared" si="0"/>
        <v>0.22292085848423876</v>
      </c>
      <c r="I17" s="22">
        <f t="shared" si="1"/>
        <v>0.21817752038766103</v>
      </c>
      <c r="J17" s="22">
        <f t="shared" si="1"/>
        <v>0.22237227098807114</v>
      </c>
      <c r="K17" s="22">
        <f t="shared" si="1"/>
        <v>0.20262970135562125</v>
      </c>
      <c r="L17" s="22">
        <f t="shared" si="1"/>
        <v>0.21643861831403693</v>
      </c>
      <c r="M17" s="23">
        <f t="shared" si="1"/>
        <v>0.21277714486022259</v>
      </c>
      <c r="N17" s="24">
        <f t="shared" si="3"/>
        <v>-8.8046901629063035E-3</v>
      </c>
      <c r="O17" s="23">
        <f t="shared" si="2"/>
        <v>0.20001980394098426</v>
      </c>
    </row>
    <row r="18" spans="2:15" x14ac:dyDescent="0.35">
      <c r="B18" s="17" t="s">
        <v>17</v>
      </c>
      <c r="C18" s="18">
        <f>C36/C41</f>
        <v>0.16394513389941215</v>
      </c>
      <c r="D18" s="18">
        <f>D36/D41</f>
        <v>0.17106051527860994</v>
      </c>
      <c r="E18" s="18">
        <f>E36/E41</f>
        <v>0.17191693742053962</v>
      </c>
      <c r="F18" s="18">
        <f>F36/F41</f>
        <v>0.18840765968384526</v>
      </c>
      <c r="G18" s="18">
        <f>G36/G41</f>
        <v>0.19116198916789759</v>
      </c>
      <c r="H18" s="19">
        <f t="shared" si="0"/>
        <v>0.17834786496758329</v>
      </c>
      <c r="I18" s="18">
        <f t="shared" si="1"/>
        <v>0.1977307646850254</v>
      </c>
      <c r="J18" s="18">
        <f t="shared" si="1"/>
        <v>0.20087778528021608</v>
      </c>
      <c r="K18" s="18">
        <f t="shared" si="1"/>
        <v>0.20915299154010805</v>
      </c>
      <c r="L18" s="18">
        <f t="shared" si="1"/>
        <v>0.21203712563391064</v>
      </c>
      <c r="M18" s="19">
        <f t="shared" si="1"/>
        <v>0.21093681535360617</v>
      </c>
      <c r="N18" s="25">
        <f t="shared" si="3"/>
        <v>2.8398748230900939E-2</v>
      </c>
      <c r="O18" s="19">
        <f t="shared" si="2"/>
        <v>0.21635805525299534</v>
      </c>
    </row>
    <row r="19" spans="2:15" x14ac:dyDescent="0.35">
      <c r="B19" s="21" t="s">
        <v>18</v>
      </c>
      <c r="C19" s="22">
        <f>C37/C41</f>
        <v>9.6995427824951019E-2</v>
      </c>
      <c r="D19" s="22">
        <f>D37/D41</f>
        <v>0.10275614140203715</v>
      </c>
      <c r="E19" s="22">
        <f>E37/E41</f>
        <v>0.11668314733719452</v>
      </c>
      <c r="F19" s="22">
        <f>F37/F41</f>
        <v>0.12029302146253695</v>
      </c>
      <c r="G19" s="22">
        <f>G37/G41</f>
        <v>0.11779911373707533</v>
      </c>
      <c r="H19" s="23">
        <f t="shared" si="0"/>
        <v>0.11175385647216632</v>
      </c>
      <c r="I19" s="22">
        <f t="shared" si="1"/>
        <v>0.13107197730764686</v>
      </c>
      <c r="J19" s="22">
        <f t="shared" si="1"/>
        <v>0.13166779203241052</v>
      </c>
      <c r="K19" s="22">
        <f t="shared" si="1"/>
        <v>0.13454286005504026</v>
      </c>
      <c r="L19" s="22">
        <f t="shared" si="1"/>
        <v>0.13759448856568748</v>
      </c>
      <c r="M19" s="23">
        <f t="shared" si="1"/>
        <v>0.14214354570151608</v>
      </c>
      <c r="N19" s="24">
        <f t="shared" si="3"/>
        <v>4.3378214754242306E-2</v>
      </c>
      <c r="O19" s="23">
        <f t="shared" si="2"/>
        <v>0.16387761164471729</v>
      </c>
    </row>
    <row r="20" spans="2:15" x14ac:dyDescent="0.35">
      <c r="B20" s="17" t="s">
        <v>19</v>
      </c>
      <c r="C20" s="18">
        <f>C38/C41</f>
        <v>4.9477465708687135E-2</v>
      </c>
      <c r="D20" s="18">
        <f>D38/D41</f>
        <v>5.2127022168963449E-2</v>
      </c>
      <c r="E20" s="18">
        <f>E38/E41</f>
        <v>5.3821161180957762E-2</v>
      </c>
      <c r="F20" s="18">
        <f>F38/F41</f>
        <v>6.3616501734995501E-2</v>
      </c>
      <c r="G20" s="18">
        <f>G38/G41</f>
        <v>6.0684391925160022E-2</v>
      </c>
      <c r="H20" s="19">
        <f t="shared" si="0"/>
        <v>5.644980997093673E-2</v>
      </c>
      <c r="I20" s="18">
        <f t="shared" si="1"/>
        <v>5.8267344285545447E-2</v>
      </c>
      <c r="J20" s="18">
        <f t="shared" si="1"/>
        <v>6.2795408507765021E-2</v>
      </c>
      <c r="K20" s="18">
        <f t="shared" si="1"/>
        <v>7.2265824075017832E-2</v>
      </c>
      <c r="L20" s="18">
        <f t="shared" si="1"/>
        <v>6.6118074825375558E-2</v>
      </c>
      <c r="M20" s="19">
        <f t="shared" si="1"/>
        <v>7.6592761370607304E-2</v>
      </c>
      <c r="N20" s="25">
        <f t="shared" si="3"/>
        <v>4.9751968895400456E-2</v>
      </c>
      <c r="O20" s="19">
        <f t="shared" si="2"/>
        <v>7.7532428953361723E-2</v>
      </c>
    </row>
    <row r="21" spans="2:15" x14ac:dyDescent="0.35">
      <c r="B21" s="21" t="s">
        <v>20</v>
      </c>
      <c r="C21" s="22">
        <f>C39/C41</f>
        <v>3.6740692357935992E-2</v>
      </c>
      <c r="D21" s="22">
        <f>D39/D41</f>
        <v>4.7633313361294186E-2</v>
      </c>
      <c r="E21" s="22">
        <f>E39/E41</f>
        <v>4.0966238169232942E-2</v>
      </c>
      <c r="F21" s="22">
        <f>F39/F41</f>
        <v>3.6884719187765071E-2</v>
      </c>
      <c r="G21" s="22">
        <f>G39/G41</f>
        <v>3.9881831610044313E-2</v>
      </c>
      <c r="H21" s="23">
        <f t="shared" si="0"/>
        <v>4.0353230494075562E-2</v>
      </c>
      <c r="I21" s="22">
        <f t="shared" si="1"/>
        <v>3.7229641886301852E-2</v>
      </c>
      <c r="J21" s="22">
        <f t="shared" si="1"/>
        <v>3.6799459824442944E-2</v>
      </c>
      <c r="K21" s="22">
        <f t="shared" si="1"/>
        <v>3.6795433696870862E-2</v>
      </c>
      <c r="L21" s="22">
        <f t="shared" si="1"/>
        <v>3.3680987465314324E-2</v>
      </c>
      <c r="M21" s="23">
        <f t="shared" si="1"/>
        <v>3.2249583734992551E-2</v>
      </c>
      <c r="N21" s="24">
        <f t="shared" si="3"/>
        <v>-1.4382216644165502E-2</v>
      </c>
      <c r="O21" s="23">
        <f t="shared" si="2"/>
        <v>2.3863748886028321E-2</v>
      </c>
    </row>
    <row r="22" spans="2:15" ht="15" thickBot="1" x14ac:dyDescent="0.4">
      <c r="B22" s="26" t="s">
        <v>21</v>
      </c>
      <c r="C22" s="27">
        <f>C40/C41</f>
        <v>1.1593729588504246E-2</v>
      </c>
      <c r="D22" s="27">
        <f>D40/D41</f>
        <v>1.078490113840623E-2</v>
      </c>
      <c r="E22" s="27">
        <f>E40/E41</f>
        <v>8.7582991948015262E-3</v>
      </c>
      <c r="F22" s="27">
        <f>F40/F41</f>
        <v>1.0795527567150753E-2</v>
      </c>
      <c r="G22" s="27">
        <f>G40/G41</f>
        <v>9.8473658296405718E-3</v>
      </c>
      <c r="H22" s="28">
        <f t="shared" si="0"/>
        <v>1.0311871227364185E-2</v>
      </c>
      <c r="I22" s="27">
        <f t="shared" si="1"/>
        <v>1.1227987235551353E-2</v>
      </c>
      <c r="J22" s="27">
        <f t="shared" si="1"/>
        <v>1.0465901417960837E-2</v>
      </c>
      <c r="K22" s="27">
        <f t="shared" si="1"/>
        <v>1.2027316277647538E-2</v>
      </c>
      <c r="L22" s="27">
        <f t="shared" si="1"/>
        <v>1.01425700889867E-2</v>
      </c>
      <c r="M22" s="28">
        <f t="shared" si="1"/>
        <v>8.4129348873893603E-3</v>
      </c>
      <c r="N22" s="29">
        <f t="shared" si="3"/>
        <v>-3.5005297990095108E-2</v>
      </c>
      <c r="O22" s="28">
        <f t="shared" si="2"/>
        <v>7.0303990494108327E-3</v>
      </c>
    </row>
    <row r="23" spans="2:15" ht="15" thickBot="1" x14ac:dyDescent="0.4">
      <c r="B23" s="30" t="s">
        <v>22</v>
      </c>
      <c r="C23" s="31">
        <f t="shared" ref="C23:G23" si="4">SUM(C11:C22)</f>
        <v>0.99999999999999989</v>
      </c>
      <c r="D23" s="31">
        <f t="shared" si="4"/>
        <v>1</v>
      </c>
      <c r="E23" s="31">
        <f t="shared" si="4"/>
        <v>1</v>
      </c>
      <c r="F23" s="31">
        <f t="shared" si="4"/>
        <v>1</v>
      </c>
      <c r="G23" s="31">
        <f t="shared" si="4"/>
        <v>1</v>
      </c>
      <c r="H23" s="32">
        <f t="shared" si="0"/>
        <v>1</v>
      </c>
      <c r="I23" s="31">
        <f t="shared" si="1"/>
        <v>1</v>
      </c>
      <c r="J23" s="31">
        <f t="shared" si="1"/>
        <v>1</v>
      </c>
      <c r="K23" s="31">
        <f t="shared" si="1"/>
        <v>1</v>
      </c>
      <c r="L23" s="31">
        <f t="shared" si="1"/>
        <v>1</v>
      </c>
      <c r="M23" s="32">
        <f t="shared" si="1"/>
        <v>1</v>
      </c>
      <c r="N23" s="33"/>
      <c r="O23" s="32">
        <f t="shared" si="2"/>
        <v>1</v>
      </c>
    </row>
    <row r="24" spans="2:15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5" x14ac:dyDescent="0.3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5" x14ac:dyDescent="0.35"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5"/>
      <c r="N26" s="5"/>
      <c r="O26" s="5"/>
    </row>
    <row r="27" spans="2:15" ht="15" thickBot="1" x14ac:dyDescent="0.4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4"/>
      <c r="O27" s="4"/>
    </row>
    <row r="28" spans="2:15" ht="15" thickBot="1" x14ac:dyDescent="0.4">
      <c r="B28" s="44"/>
      <c r="C28" s="45">
        <v>2010</v>
      </c>
      <c r="D28" s="45">
        <v>2011</v>
      </c>
      <c r="E28" s="45">
        <v>2012</v>
      </c>
      <c r="F28" s="45">
        <v>2013</v>
      </c>
      <c r="G28" s="45">
        <v>2014</v>
      </c>
      <c r="H28" s="45">
        <v>2015</v>
      </c>
      <c r="I28" s="45">
        <v>2016</v>
      </c>
      <c r="J28" s="45">
        <v>2017</v>
      </c>
      <c r="K28" s="45">
        <v>2018</v>
      </c>
      <c r="L28" s="45">
        <v>2019</v>
      </c>
      <c r="M28" s="46" t="s">
        <v>23</v>
      </c>
      <c r="N28" s="4"/>
      <c r="O28" s="4"/>
    </row>
    <row r="29" spans="2:15" x14ac:dyDescent="0.35">
      <c r="B29" s="37" t="s">
        <v>10</v>
      </c>
      <c r="C29" s="35">
        <v>88</v>
      </c>
      <c r="D29" s="35">
        <v>86</v>
      </c>
      <c r="E29" s="35">
        <v>103</v>
      </c>
      <c r="F29" s="35">
        <v>105</v>
      </c>
      <c r="G29" s="35">
        <v>100</v>
      </c>
      <c r="H29" s="35">
        <v>102</v>
      </c>
      <c r="I29" s="35">
        <v>129</v>
      </c>
      <c r="J29" s="35">
        <v>163</v>
      </c>
      <c r="K29" s="35">
        <v>143</v>
      </c>
      <c r="L29" s="35">
        <v>154</v>
      </c>
      <c r="M29" s="38">
        <v>151</v>
      </c>
      <c r="N29" s="4"/>
      <c r="O29" s="4"/>
    </row>
    <row r="30" spans="2:15" x14ac:dyDescent="0.35">
      <c r="B30" s="39" t="s">
        <v>24</v>
      </c>
      <c r="C30" s="47">
        <v>190</v>
      </c>
      <c r="D30" s="47">
        <v>199</v>
      </c>
      <c r="E30" s="47">
        <v>196</v>
      </c>
      <c r="F30" s="47">
        <v>167</v>
      </c>
      <c r="G30" s="47">
        <v>162</v>
      </c>
      <c r="H30" s="47">
        <v>174</v>
      </c>
      <c r="I30" s="47">
        <v>206</v>
      </c>
      <c r="J30" s="47">
        <v>207</v>
      </c>
      <c r="K30" s="47">
        <v>204</v>
      </c>
      <c r="L30" s="47">
        <v>216</v>
      </c>
      <c r="M30" s="48">
        <v>173</v>
      </c>
      <c r="N30" s="4"/>
      <c r="O30" s="4"/>
    </row>
    <row r="31" spans="2:15" x14ac:dyDescent="0.35">
      <c r="B31" s="40" t="s">
        <v>12</v>
      </c>
      <c r="C31" s="49">
        <v>300</v>
      </c>
      <c r="D31" s="49">
        <v>191</v>
      </c>
      <c r="E31" s="49">
        <v>184</v>
      </c>
      <c r="F31" s="49">
        <v>170</v>
      </c>
      <c r="G31" s="49">
        <v>168</v>
      </c>
      <c r="H31" s="49">
        <v>174</v>
      </c>
      <c r="I31" s="49">
        <v>159</v>
      </c>
      <c r="J31" s="49">
        <v>195</v>
      </c>
      <c r="K31" s="49">
        <v>164</v>
      </c>
      <c r="L31" s="49">
        <v>213</v>
      </c>
      <c r="M31" s="50">
        <v>124</v>
      </c>
      <c r="N31" s="4"/>
      <c r="O31" s="4"/>
    </row>
    <row r="32" spans="2:15" x14ac:dyDescent="0.35">
      <c r="B32" s="40" t="s">
        <v>13</v>
      </c>
      <c r="C32" s="34">
        <v>223</v>
      </c>
      <c r="D32" s="34">
        <v>240</v>
      </c>
      <c r="E32" s="34">
        <v>357</v>
      </c>
      <c r="F32" s="34">
        <v>376</v>
      </c>
      <c r="G32" s="34">
        <v>364</v>
      </c>
      <c r="H32" s="34">
        <v>375</v>
      </c>
      <c r="I32" s="34">
        <v>388</v>
      </c>
      <c r="J32" s="34">
        <v>409</v>
      </c>
      <c r="K32" s="34">
        <v>348</v>
      </c>
      <c r="L32" s="34">
        <v>419</v>
      </c>
      <c r="M32" s="41">
        <v>318</v>
      </c>
      <c r="N32" s="4"/>
      <c r="O32" s="4"/>
    </row>
    <row r="33" spans="2:15" x14ac:dyDescent="0.35">
      <c r="B33" s="40" t="s">
        <v>14</v>
      </c>
      <c r="C33" s="34">
        <v>327</v>
      </c>
      <c r="D33" s="34">
        <v>348</v>
      </c>
      <c r="E33" s="34">
        <v>355</v>
      </c>
      <c r="F33" s="34">
        <v>418</v>
      </c>
      <c r="G33" s="34">
        <v>440</v>
      </c>
      <c r="H33" s="34">
        <v>468</v>
      </c>
      <c r="I33" s="34">
        <v>459</v>
      </c>
      <c r="J33" s="34">
        <v>494</v>
      </c>
      <c r="K33" s="34">
        <v>492</v>
      </c>
      <c r="L33" s="34">
        <v>585</v>
      </c>
      <c r="M33" s="41">
        <v>485</v>
      </c>
      <c r="N33" s="4"/>
      <c r="O33" s="4"/>
    </row>
    <row r="34" spans="2:15" x14ac:dyDescent="0.35">
      <c r="B34" s="40" t="s">
        <v>15</v>
      </c>
      <c r="C34" s="34">
        <v>1388</v>
      </c>
      <c r="D34" s="34">
        <v>1564</v>
      </c>
      <c r="E34" s="34">
        <v>1490</v>
      </c>
      <c r="F34" s="34">
        <v>1611</v>
      </c>
      <c r="G34" s="34">
        <v>1683</v>
      </c>
      <c r="H34" s="34">
        <v>1637</v>
      </c>
      <c r="I34" s="34">
        <v>1636</v>
      </c>
      <c r="J34" s="34">
        <v>1795</v>
      </c>
      <c r="K34" s="34">
        <v>2035</v>
      </c>
      <c r="L34" s="34">
        <v>2029</v>
      </c>
      <c r="M34" s="41">
        <v>1893</v>
      </c>
      <c r="N34" s="4"/>
      <c r="O34" s="4"/>
    </row>
    <row r="35" spans="2:15" x14ac:dyDescent="0.35">
      <c r="B35" s="40" t="s">
        <v>16</v>
      </c>
      <c r="C35" s="34">
        <v>1411</v>
      </c>
      <c r="D35" s="34">
        <v>1482</v>
      </c>
      <c r="E35" s="34">
        <v>1618</v>
      </c>
      <c r="F35" s="34">
        <v>1666</v>
      </c>
      <c r="G35" s="34">
        <v>1800</v>
      </c>
      <c r="H35" s="34">
        <v>1846</v>
      </c>
      <c r="I35" s="34">
        <v>1976</v>
      </c>
      <c r="J35" s="34">
        <v>1988</v>
      </c>
      <c r="K35" s="34">
        <v>2262</v>
      </c>
      <c r="L35" s="34">
        <v>2428</v>
      </c>
      <c r="M35" s="41">
        <v>2020</v>
      </c>
      <c r="N35" s="4"/>
      <c r="O35" s="4"/>
    </row>
    <row r="36" spans="2:15" x14ac:dyDescent="0.35">
      <c r="B36" s="40" t="s">
        <v>17</v>
      </c>
      <c r="C36" s="34">
        <v>1004</v>
      </c>
      <c r="D36" s="34">
        <v>1142</v>
      </c>
      <c r="E36" s="34">
        <v>1217</v>
      </c>
      <c r="F36" s="34">
        <v>1466</v>
      </c>
      <c r="G36" s="34">
        <v>1553</v>
      </c>
      <c r="H36" s="34">
        <v>1673</v>
      </c>
      <c r="I36" s="34">
        <v>1785</v>
      </c>
      <c r="J36" s="34">
        <v>2052</v>
      </c>
      <c r="K36" s="34">
        <v>2216</v>
      </c>
      <c r="L36" s="34">
        <v>2407</v>
      </c>
      <c r="M36" s="41">
        <v>2185</v>
      </c>
      <c r="N36" s="4"/>
      <c r="O36" s="4"/>
    </row>
    <row r="37" spans="2:15" x14ac:dyDescent="0.35">
      <c r="B37" s="40" t="s">
        <v>18</v>
      </c>
      <c r="C37" s="34">
        <v>594</v>
      </c>
      <c r="D37" s="34">
        <v>686</v>
      </c>
      <c r="E37" s="34">
        <v>826</v>
      </c>
      <c r="F37" s="34">
        <v>936</v>
      </c>
      <c r="G37" s="34">
        <v>957</v>
      </c>
      <c r="H37" s="34">
        <v>1109</v>
      </c>
      <c r="I37" s="34">
        <v>1170</v>
      </c>
      <c r="J37" s="34">
        <v>1320</v>
      </c>
      <c r="K37" s="34">
        <v>1438</v>
      </c>
      <c r="L37" s="34">
        <v>1622</v>
      </c>
      <c r="M37" s="41">
        <v>1655</v>
      </c>
      <c r="N37" s="4"/>
      <c r="O37" s="4"/>
    </row>
    <row r="38" spans="2:15" x14ac:dyDescent="0.35">
      <c r="B38" s="40" t="s">
        <v>19</v>
      </c>
      <c r="C38" s="34">
        <v>303</v>
      </c>
      <c r="D38" s="34">
        <v>348</v>
      </c>
      <c r="E38" s="34">
        <v>381</v>
      </c>
      <c r="F38" s="34">
        <v>495</v>
      </c>
      <c r="G38" s="34">
        <v>493</v>
      </c>
      <c r="H38" s="34">
        <v>493</v>
      </c>
      <c r="I38" s="34">
        <v>558</v>
      </c>
      <c r="J38" s="34">
        <v>709</v>
      </c>
      <c r="K38" s="34">
        <v>691</v>
      </c>
      <c r="L38" s="34">
        <v>874</v>
      </c>
      <c r="M38" s="41">
        <v>783</v>
      </c>
      <c r="N38" s="4"/>
      <c r="O38" s="4"/>
    </row>
    <row r="39" spans="2:15" x14ac:dyDescent="0.35">
      <c r="B39" s="40" t="s">
        <v>20</v>
      </c>
      <c r="C39" s="34">
        <v>225</v>
      </c>
      <c r="D39" s="34">
        <v>318</v>
      </c>
      <c r="E39" s="34">
        <v>290</v>
      </c>
      <c r="F39" s="34">
        <v>287</v>
      </c>
      <c r="G39" s="34">
        <v>324</v>
      </c>
      <c r="H39" s="34">
        <v>315</v>
      </c>
      <c r="I39" s="34">
        <v>327</v>
      </c>
      <c r="J39" s="34">
        <v>361</v>
      </c>
      <c r="K39" s="34">
        <v>352</v>
      </c>
      <c r="L39" s="34">
        <v>368</v>
      </c>
      <c r="M39" s="41">
        <v>241</v>
      </c>
      <c r="N39" s="4"/>
      <c r="O39" s="4"/>
    </row>
    <row r="40" spans="2:15" ht="15" thickBot="1" x14ac:dyDescent="0.4">
      <c r="B40" s="42" t="s">
        <v>21</v>
      </c>
      <c r="C40" s="36">
        <v>71</v>
      </c>
      <c r="D40" s="36">
        <v>72</v>
      </c>
      <c r="E40" s="36">
        <v>62</v>
      </c>
      <c r="F40" s="36">
        <v>84</v>
      </c>
      <c r="G40" s="36">
        <v>80</v>
      </c>
      <c r="H40" s="36">
        <v>95</v>
      </c>
      <c r="I40" s="36">
        <v>93</v>
      </c>
      <c r="J40" s="36">
        <v>118</v>
      </c>
      <c r="K40" s="36">
        <v>106</v>
      </c>
      <c r="L40" s="36">
        <v>96</v>
      </c>
      <c r="M40" s="43">
        <v>71</v>
      </c>
      <c r="N40" s="4"/>
      <c r="O40" s="4"/>
    </row>
    <row r="41" spans="2:15" ht="15" thickBot="1" x14ac:dyDescent="0.4">
      <c r="B41" s="51" t="s">
        <v>25</v>
      </c>
      <c r="C41" s="52">
        <f>SUM(C29:C40)</f>
        <v>6124</v>
      </c>
      <c r="D41" s="52">
        <f t="shared" ref="D41:M41" si="5">SUM(D29:D40)</f>
        <v>6676</v>
      </c>
      <c r="E41" s="52">
        <f t="shared" si="5"/>
        <v>7079</v>
      </c>
      <c r="F41" s="52">
        <f t="shared" si="5"/>
        <v>7781</v>
      </c>
      <c r="G41" s="52">
        <f t="shared" si="5"/>
        <v>8124</v>
      </c>
      <c r="H41" s="52">
        <f t="shared" si="5"/>
        <v>8461</v>
      </c>
      <c r="I41" s="52">
        <f t="shared" si="5"/>
        <v>8886</v>
      </c>
      <c r="J41" s="52">
        <f t="shared" si="5"/>
        <v>9811</v>
      </c>
      <c r="K41" s="52">
        <f t="shared" si="5"/>
        <v>10451</v>
      </c>
      <c r="L41" s="52">
        <f t="shared" si="5"/>
        <v>11411</v>
      </c>
      <c r="M41" s="53">
        <f t="shared" si="5"/>
        <v>10099</v>
      </c>
      <c r="N41" s="4"/>
      <c r="O41" s="4"/>
    </row>
  </sheetData>
  <mergeCells count="1">
    <mergeCell ref="B27:M27"/>
  </mergeCells>
  <pageMargins left="0.7" right="0.7" top="0.75" bottom="0.75" header="0.3" footer="0.3"/>
  <pageSetup paperSize="9" orientation="portrait" r:id="rId1"/>
  <ignoredErrors>
    <ignoredError sqref="H11:H22" formulaRange="1"/>
    <ignoredError sqref="B1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2022-05-11T07:09:27Z</dcterms:modified>
</cp:coreProperties>
</file>