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8_Non-R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J73" i="13" l="1"/>
  <c r="K32" i="13" l="1"/>
  <c r="J32" i="13"/>
  <c r="J33" i="13" s="1"/>
  <c r="I32" i="13"/>
  <c r="H32" i="13"/>
  <c r="H33" i="13" s="1"/>
  <c r="G32" i="13"/>
  <c r="F32" i="13"/>
  <c r="E32" i="13"/>
  <c r="E33" i="13" s="1"/>
  <c r="E29" i="13"/>
  <c r="E13" i="13"/>
  <c r="L32" i="13" l="1"/>
  <c r="K86" i="13"/>
  <c r="J86" i="13"/>
  <c r="K73" i="13"/>
  <c r="L50" i="13"/>
  <c r="L48" i="13"/>
  <c r="L46" i="13"/>
  <c r="L44" i="13"/>
  <c r="M86" i="13"/>
  <c r="L86" i="13"/>
  <c r="I86" i="13"/>
  <c r="H86" i="13"/>
  <c r="G86" i="13"/>
  <c r="F86" i="13"/>
  <c r="E86" i="13"/>
  <c r="D86" i="13"/>
  <c r="C86" i="13"/>
  <c r="H59" i="13"/>
  <c r="G59" i="13"/>
  <c r="F59" i="13"/>
  <c r="E59" i="13"/>
  <c r="L58" i="13"/>
  <c r="H57" i="13"/>
  <c r="G57" i="13"/>
  <c r="F57" i="13"/>
  <c r="E57" i="13"/>
  <c r="L56" i="13"/>
  <c r="H55" i="13"/>
  <c r="G55" i="13"/>
  <c r="F55" i="13"/>
  <c r="E55" i="13"/>
  <c r="L54" i="13"/>
  <c r="H53" i="13"/>
  <c r="G53" i="13"/>
  <c r="F53" i="13"/>
  <c r="E53" i="13"/>
  <c r="L52" i="13"/>
  <c r="H51" i="13"/>
  <c r="G51" i="13"/>
  <c r="F51" i="13"/>
  <c r="E51" i="13"/>
  <c r="H49" i="13"/>
  <c r="G49" i="13"/>
  <c r="F49" i="13"/>
  <c r="E49" i="13"/>
  <c r="M73" i="13"/>
  <c r="L73" i="13"/>
  <c r="I73" i="13"/>
  <c r="H73" i="13"/>
  <c r="G73" i="13"/>
  <c r="F73" i="13"/>
  <c r="E73" i="13"/>
  <c r="D73" i="13"/>
  <c r="C73" i="13"/>
  <c r="H47" i="13"/>
  <c r="G47" i="13"/>
  <c r="F47" i="13"/>
  <c r="E47" i="13"/>
  <c r="H45" i="13"/>
  <c r="G45" i="13"/>
  <c r="F45" i="13"/>
  <c r="E45" i="13"/>
  <c r="K43" i="13"/>
  <c r="J43" i="13"/>
  <c r="I43" i="13"/>
  <c r="H43" i="13"/>
  <c r="G43" i="13"/>
  <c r="F43" i="13"/>
  <c r="E43" i="13"/>
  <c r="L42" i="13"/>
  <c r="K41" i="13"/>
  <c r="J41" i="13"/>
  <c r="I41" i="13"/>
  <c r="H41" i="13"/>
  <c r="G41" i="13"/>
  <c r="F41" i="13"/>
  <c r="E41" i="13"/>
  <c r="L40" i="13"/>
  <c r="K39" i="13"/>
  <c r="J39" i="13"/>
  <c r="I39" i="13"/>
  <c r="H39" i="13"/>
  <c r="G39" i="13"/>
  <c r="F39" i="13"/>
  <c r="E39" i="13"/>
  <c r="L38" i="13"/>
  <c r="K37" i="13"/>
  <c r="J37" i="13"/>
  <c r="I37" i="13"/>
  <c r="H37" i="13"/>
  <c r="G37" i="13"/>
  <c r="F37" i="13"/>
  <c r="E37" i="13"/>
  <c r="L36" i="13"/>
  <c r="K34" i="13"/>
  <c r="K35" i="13" s="1"/>
  <c r="J34" i="13"/>
  <c r="J35" i="13" s="1"/>
  <c r="I34" i="13"/>
  <c r="I35" i="13" s="1"/>
  <c r="H34" i="13"/>
  <c r="H35" i="13" s="1"/>
  <c r="G34" i="13"/>
  <c r="G35" i="13" s="1"/>
  <c r="F34" i="13"/>
  <c r="F35" i="13" s="1"/>
  <c r="E34" i="13"/>
  <c r="K33" i="13"/>
  <c r="I33" i="13"/>
  <c r="G33" i="13"/>
  <c r="F33" i="13"/>
  <c r="K31" i="13"/>
  <c r="J31" i="13"/>
  <c r="I31" i="13"/>
  <c r="H31" i="13"/>
  <c r="G31" i="13"/>
  <c r="F31" i="13"/>
  <c r="E31" i="13"/>
  <c r="L30" i="13"/>
  <c r="L31" i="13" s="1"/>
  <c r="K29" i="13"/>
  <c r="J29" i="13"/>
  <c r="I29" i="13"/>
  <c r="H29" i="13"/>
  <c r="G29" i="13"/>
  <c r="F29" i="13"/>
  <c r="L28" i="13"/>
  <c r="K27" i="13"/>
  <c r="J27" i="13"/>
  <c r="I27" i="13"/>
  <c r="H27" i="13"/>
  <c r="G27" i="13"/>
  <c r="F27" i="13"/>
  <c r="E27" i="13"/>
  <c r="L26" i="13"/>
  <c r="K25" i="13"/>
  <c r="J25" i="13"/>
  <c r="I25" i="13"/>
  <c r="H25" i="13"/>
  <c r="G25" i="13"/>
  <c r="F25" i="13"/>
  <c r="E25" i="13"/>
  <c r="L24" i="13"/>
  <c r="K23" i="13"/>
  <c r="J23" i="13"/>
  <c r="I23" i="13"/>
  <c r="H23" i="13"/>
  <c r="G23" i="13"/>
  <c r="F23" i="13"/>
  <c r="E23" i="13"/>
  <c r="L22" i="13"/>
  <c r="K21" i="13"/>
  <c r="J21" i="13"/>
  <c r="I21" i="13"/>
  <c r="H21" i="13"/>
  <c r="G21" i="13"/>
  <c r="F21" i="13"/>
  <c r="E21" i="13"/>
  <c r="L20" i="13"/>
  <c r="K19" i="13"/>
  <c r="J19" i="13"/>
  <c r="I19" i="13"/>
  <c r="H19" i="13"/>
  <c r="G19" i="13"/>
  <c r="F19" i="13"/>
  <c r="E19" i="13"/>
  <c r="L18" i="13"/>
  <c r="L19" i="13" s="1"/>
  <c r="K17" i="13"/>
  <c r="J17" i="13"/>
  <c r="I17" i="13"/>
  <c r="H17" i="13"/>
  <c r="G17" i="13"/>
  <c r="F17" i="13"/>
  <c r="E17" i="13"/>
  <c r="L16" i="13"/>
  <c r="L17" i="13" s="1"/>
  <c r="K15" i="13"/>
  <c r="J15" i="13"/>
  <c r="I15" i="13"/>
  <c r="H15" i="13"/>
  <c r="G15" i="13"/>
  <c r="F15" i="13"/>
  <c r="E15" i="13"/>
  <c r="L14" i="13"/>
  <c r="L15" i="13" s="1"/>
  <c r="K13" i="13"/>
  <c r="J13" i="13"/>
  <c r="I13" i="13"/>
  <c r="H13" i="13"/>
  <c r="G13" i="13"/>
  <c r="F13" i="13"/>
  <c r="L12" i="13"/>
  <c r="L27" i="13" l="1"/>
  <c r="L55" i="13"/>
  <c r="L13" i="13"/>
  <c r="L29" i="13"/>
  <c r="L39" i="13"/>
  <c r="L43" i="13"/>
  <c r="L51" i="13"/>
  <c r="L47" i="13"/>
  <c r="L53" i="13"/>
  <c r="L49" i="13"/>
  <c r="L45" i="13"/>
  <c r="L59" i="13"/>
  <c r="L23" i="13"/>
  <c r="L57" i="13"/>
  <c r="L21" i="13"/>
  <c r="L25" i="13"/>
  <c r="L37" i="13"/>
  <c r="L41" i="13"/>
  <c r="L34" i="13"/>
  <c r="L35" i="13" s="1"/>
  <c r="E35" i="13"/>
  <c r="L33" i="13"/>
</calcChain>
</file>

<file path=xl/sharedStrings.xml><?xml version="1.0" encoding="utf-8"?>
<sst xmlns="http://schemas.openxmlformats.org/spreadsheetml/2006/main" count="159" uniqueCount="26">
  <si>
    <t>TOTAL</t>
  </si>
  <si>
    <t>Référence : Carte sanitaire 2021</t>
  </si>
  <si>
    <t>Indicateurs</t>
  </si>
  <si>
    <t>CHdN</t>
  </si>
  <si>
    <t>CHL</t>
  </si>
  <si>
    <t>CHEM</t>
  </si>
  <si>
    <t>HRS</t>
  </si>
  <si>
    <t>NA</t>
  </si>
  <si>
    <t>CHK</t>
  </si>
  <si>
    <t>ZITHA</t>
  </si>
  <si>
    <t>CSM</t>
  </si>
  <si>
    <t>Source : données IGSS / Traitement : Observatoire national de la santé</t>
  </si>
  <si>
    <t>Années de référence : 2010-2020</t>
  </si>
  <si>
    <t>Unités : Nombre de séjours, nombre de journées</t>
  </si>
  <si>
    <t>2020 (p)</t>
  </si>
  <si>
    <t xml:space="preserve">Remarque : Les données entre [] correspondent à des sommes fictives car la fusion des HRS n'avait pas encore eu lieu. </t>
  </si>
  <si>
    <t>Périmètre d'inclusion : activité opposable, non-résidents, centres hospitaliers, hors activité de rééducation, présence à minuit et hospitalisation de jour (ESMJ+PSA)</t>
  </si>
  <si>
    <t>Années</t>
  </si>
  <si>
    <t>Séjours</t>
  </si>
  <si>
    <t>Nbre</t>
  </si>
  <si>
    <t>% du total</t>
  </si>
  <si>
    <t>Journées</t>
  </si>
  <si>
    <t>Données séjours TOTAL</t>
  </si>
  <si>
    <t>Données journées TOTAL</t>
  </si>
  <si>
    <t>Moy.
2010-14</t>
  </si>
  <si>
    <t>Tableau : Evolution des hospitalisations des non-résidents, par établissement, et part dans le total des hospitalisations,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</si>
</sst>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#,##0.0"/>
    <numFmt numFmtId="168" formatCode="&quot;[&quot;#,##0&quot;]&quot;;&quot;[-&quot;#,##0&quot;]&quot;"/>
    <numFmt numFmtId="169" formatCode="&quot;[&quot;#,###.#&quot;]&quot;;&quot;[-&quot;#,###.#&quot;]&quot;"/>
    <numFmt numFmtId="170" formatCode="&quot;[&quot;0.0%&quot;]&quot;"/>
    <numFmt numFmtId="171" formatCode="&quot;[&quot;#,###.0&quot;]&quot;;&quot;[-&quot;#,###.0&quot;]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11"/>
      <color theme="1"/>
      <name val="Calibri"/>
      <family val="2"/>
    </font>
    <font>
      <b/>
      <sz val="9"/>
      <color rgb="FF44546A"/>
      <name val="Calibri"/>
      <family val="2"/>
    </font>
    <font>
      <i/>
      <sz val="9"/>
      <color rgb="FF44546A"/>
      <name val="Calibri"/>
      <family val="2"/>
    </font>
    <font>
      <sz val="9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/>
      <top/>
      <bottom style="dotted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 style="medium">
        <color rgb="FF8497B0"/>
      </left>
      <right style="medium">
        <color rgb="FF8497B0"/>
      </right>
      <top style="medium">
        <color rgb="FF8497B0"/>
      </top>
      <bottom/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 style="medium">
        <color rgb="FF8497B0"/>
      </left>
      <right style="medium">
        <color rgb="FF8497B0"/>
      </right>
      <top style="medium">
        <color rgb="FF8497B0"/>
      </top>
      <bottom style="dotted">
        <color rgb="FF8497B0"/>
      </bottom>
      <diagonal/>
    </border>
    <border>
      <left/>
      <right/>
      <top/>
      <bottom style="thin">
        <color rgb="FF8497B0"/>
      </bottom>
      <diagonal/>
    </border>
    <border>
      <left style="medium">
        <color rgb="FF8497B0"/>
      </left>
      <right style="medium">
        <color rgb="FF8497B0"/>
      </right>
      <top/>
      <bottom style="thin">
        <color rgb="FF8497B0"/>
      </bottom>
      <diagonal/>
    </border>
    <border>
      <left/>
      <right/>
      <top style="thin">
        <color rgb="FF8497B0"/>
      </top>
      <bottom/>
      <diagonal/>
    </border>
    <border>
      <left style="medium">
        <color rgb="FF8497B0"/>
      </left>
      <right style="medium">
        <color rgb="FF8497B0"/>
      </right>
      <top/>
      <bottom style="dotted">
        <color rgb="FF8497B0"/>
      </bottom>
      <diagonal/>
    </border>
    <border>
      <left style="medium">
        <color rgb="FF8497B0"/>
      </left>
      <right style="medium">
        <color rgb="FF8497B0"/>
      </right>
      <top/>
      <bottom style="medium">
        <color rgb="FF8497B0"/>
      </bottom>
      <diagonal/>
    </border>
    <border>
      <left style="medium">
        <color rgb="FF95B3D7"/>
      </left>
      <right style="medium">
        <color rgb="FF8497B0"/>
      </right>
      <top style="medium">
        <color rgb="FF95B3D7"/>
      </top>
      <bottom style="medium">
        <color rgb="FF8497B0"/>
      </bottom>
      <diagonal/>
    </border>
    <border>
      <left/>
      <right/>
      <top style="medium">
        <color rgb="FF95B3D7"/>
      </top>
      <bottom style="medium">
        <color rgb="FF8497B0"/>
      </bottom>
      <diagonal/>
    </border>
    <border>
      <left/>
      <right style="medium">
        <color rgb="FF95B3D7"/>
      </right>
      <top style="medium">
        <color rgb="FF95B3D7"/>
      </top>
      <bottom style="medium">
        <color rgb="FF8497B0"/>
      </bottom>
      <diagonal/>
    </border>
    <border>
      <left style="medium">
        <color rgb="FF95B3D7"/>
      </left>
      <right style="medium">
        <color rgb="FF8497B0"/>
      </right>
      <top/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 style="medium">
        <color rgb="FF8497B0"/>
      </right>
      <top style="medium">
        <color rgb="FF8497B0"/>
      </top>
      <bottom style="medium">
        <color rgb="FF95B3D7"/>
      </bottom>
      <diagonal/>
    </border>
    <border>
      <left/>
      <right/>
      <top style="medium">
        <color rgb="FF8497B0"/>
      </top>
      <bottom style="medium">
        <color rgb="FF95B3D7"/>
      </bottom>
      <diagonal/>
    </border>
    <border>
      <left/>
      <right style="medium">
        <color rgb="FF95B3D7"/>
      </right>
      <top style="medium">
        <color rgb="FF8497B0"/>
      </top>
      <bottom style="medium">
        <color rgb="FF95B3D7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9" xfId="0" applyFont="1" applyFill="1" applyBorder="1"/>
    <xf numFmtId="3" fontId="13" fillId="0" borderId="9" xfId="0" applyNumberFormat="1" applyFont="1" applyFill="1" applyBorder="1" applyAlignment="1">
      <alignment horizontal="right"/>
    </xf>
    <xf numFmtId="168" fontId="13" fillId="0" borderId="9" xfId="0" applyNumberFormat="1" applyFont="1" applyFill="1" applyBorder="1" applyAlignment="1">
      <alignment horizontal="right"/>
    </xf>
    <xf numFmtId="3" fontId="11" fillId="0" borderId="10" xfId="0" applyNumberFormat="1" applyFont="1" applyFill="1" applyBorder="1" applyAlignment="1">
      <alignment horizontal="right"/>
    </xf>
    <xf numFmtId="0" fontId="12" fillId="0" borderId="11" xfId="0" applyFont="1" applyFill="1" applyBorder="1"/>
    <xf numFmtId="164" fontId="13" fillId="0" borderId="11" xfId="7" applyNumberFormat="1" applyFont="1" applyFill="1" applyBorder="1" applyAlignment="1">
      <alignment horizontal="right"/>
    </xf>
    <xf numFmtId="170" fontId="13" fillId="0" borderId="11" xfId="7" applyNumberFormat="1" applyFont="1" applyFill="1" applyBorder="1" applyAlignment="1">
      <alignment horizontal="right"/>
    </xf>
    <xf numFmtId="164" fontId="11" fillId="0" borderId="12" xfId="7" applyNumberFormat="1" applyFont="1" applyFill="1" applyBorder="1" applyAlignment="1">
      <alignment horizontal="right"/>
    </xf>
    <xf numFmtId="0" fontId="12" fillId="0" borderId="3" xfId="0" applyFont="1" applyFill="1" applyBorder="1"/>
    <xf numFmtId="3" fontId="13" fillId="0" borderId="3" xfId="0" applyNumberFormat="1" applyFont="1" applyFill="1" applyBorder="1" applyAlignment="1">
      <alignment horizontal="right"/>
    </xf>
    <xf numFmtId="168" fontId="13" fillId="0" borderId="3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2" fillId="0" borderId="7" xfId="0" applyFont="1" applyFill="1" applyBorder="1"/>
    <xf numFmtId="164" fontId="13" fillId="0" borderId="7" xfId="0" applyNumberFormat="1" applyFont="1" applyFill="1" applyBorder="1" applyAlignment="1">
      <alignment horizontal="right"/>
    </xf>
    <xf numFmtId="170" fontId="13" fillId="0" borderId="7" xfId="0" applyNumberFormat="1" applyFont="1" applyFill="1" applyBorder="1" applyAlignment="1">
      <alignment horizontal="right"/>
    </xf>
    <xf numFmtId="164" fontId="11" fillId="0" borderId="15" xfId="0" applyNumberFormat="1" applyFont="1" applyFill="1" applyBorder="1" applyAlignment="1">
      <alignment horizontal="right"/>
    </xf>
    <xf numFmtId="0" fontId="12" fillId="3" borderId="9" xfId="0" applyFont="1" applyFill="1" applyBorder="1"/>
    <xf numFmtId="3" fontId="13" fillId="3" borderId="9" xfId="0" applyNumberFormat="1" applyFont="1" applyFill="1" applyBorder="1" applyAlignment="1">
      <alignment horizontal="right"/>
    </xf>
    <xf numFmtId="168" fontId="13" fillId="3" borderId="9" xfId="0" applyNumberFormat="1" applyFont="1" applyFill="1" applyBorder="1" applyAlignment="1">
      <alignment horizontal="right"/>
    </xf>
    <xf numFmtId="3" fontId="11" fillId="3" borderId="10" xfId="0" applyNumberFormat="1" applyFont="1" applyFill="1" applyBorder="1" applyAlignment="1">
      <alignment horizontal="right"/>
    </xf>
    <xf numFmtId="0" fontId="12" fillId="3" borderId="11" xfId="0" applyFont="1" applyFill="1" applyBorder="1"/>
    <xf numFmtId="164" fontId="13" fillId="3" borderId="11" xfId="7" applyNumberFormat="1" applyFont="1" applyFill="1" applyBorder="1" applyAlignment="1">
      <alignment horizontal="right"/>
    </xf>
    <xf numFmtId="170" fontId="13" fillId="3" borderId="11" xfId="7" applyNumberFormat="1" applyFont="1" applyFill="1" applyBorder="1" applyAlignment="1">
      <alignment horizontal="right"/>
    </xf>
    <xf numFmtId="164" fontId="11" fillId="3" borderId="12" xfId="7" applyNumberFormat="1" applyFont="1" applyFill="1" applyBorder="1" applyAlignment="1">
      <alignment horizontal="right"/>
    </xf>
    <xf numFmtId="0" fontId="12" fillId="3" borderId="3" xfId="0" applyFont="1" applyFill="1" applyBorder="1"/>
    <xf numFmtId="3" fontId="13" fillId="3" borderId="3" xfId="0" applyNumberFormat="1" applyFont="1" applyFill="1" applyBorder="1" applyAlignment="1">
      <alignment horizontal="right"/>
    </xf>
    <xf numFmtId="168" fontId="13" fillId="3" borderId="3" xfId="0" applyNumberFormat="1" applyFont="1" applyFill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3" borderId="7" xfId="0" applyFont="1" applyFill="1" applyBorder="1"/>
    <xf numFmtId="164" fontId="13" fillId="3" borderId="7" xfId="0" applyNumberFormat="1" applyFont="1" applyFill="1" applyBorder="1" applyAlignment="1">
      <alignment horizontal="right"/>
    </xf>
    <xf numFmtId="170" fontId="13" fillId="3" borderId="7" xfId="0" applyNumberFormat="1" applyFont="1" applyFill="1" applyBorder="1" applyAlignment="1">
      <alignment horizontal="right"/>
    </xf>
    <xf numFmtId="164" fontId="11" fillId="3" borderId="15" xfId="0" applyNumberFormat="1" applyFont="1" applyFill="1" applyBorder="1" applyAlignment="1">
      <alignment horizontal="right"/>
    </xf>
    <xf numFmtId="167" fontId="13" fillId="3" borderId="9" xfId="0" applyNumberFormat="1" applyFont="1" applyFill="1" applyBorder="1" applyAlignment="1">
      <alignment horizontal="right"/>
    </xf>
    <xf numFmtId="171" fontId="13" fillId="3" borderId="9" xfId="0" applyNumberFormat="1" applyFont="1" applyFill="1" applyBorder="1" applyAlignment="1">
      <alignment horizontal="right"/>
    </xf>
    <xf numFmtId="167" fontId="11" fillId="3" borderId="1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167" fontId="13" fillId="3" borderId="3" xfId="0" applyNumberFormat="1" applyFont="1" applyFill="1" applyBorder="1" applyAlignment="1">
      <alignment horizontal="right"/>
    </xf>
    <xf numFmtId="169" fontId="13" fillId="3" borderId="3" xfId="0" applyNumberFormat="1" applyFont="1" applyFill="1" applyBorder="1" applyAlignment="1">
      <alignment horizontal="right"/>
    </xf>
    <xf numFmtId="167" fontId="11" fillId="3" borderId="14" xfId="0" applyNumberFormat="1" applyFont="1" applyFill="1" applyBorder="1" applyAlignment="1">
      <alignment horizontal="right"/>
    </xf>
    <xf numFmtId="167" fontId="10" fillId="0" borderId="0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0" fillId="0" borderId="16" xfId="0" applyFont="1" applyFill="1" applyBorder="1"/>
    <xf numFmtId="0" fontId="14" fillId="0" borderId="17" xfId="0" applyFont="1" applyFill="1" applyBorder="1"/>
    <xf numFmtId="0" fontId="14" fillId="0" borderId="18" xfId="0" applyFont="1" applyFill="1" applyBorder="1" applyAlignment="1">
      <alignment horizontal="right"/>
    </xf>
    <xf numFmtId="0" fontId="10" fillId="0" borderId="19" xfId="0" applyFont="1" applyFill="1" applyBorder="1"/>
    <xf numFmtId="0" fontId="10" fillId="0" borderId="20" xfId="0" applyFont="1" applyFill="1" applyBorder="1"/>
    <xf numFmtId="0" fontId="10" fillId="0" borderId="20" xfId="0" applyFont="1" applyFill="1" applyBorder="1" applyAlignment="1">
      <alignment horizontal="right"/>
    </xf>
    <xf numFmtId="0" fontId="10" fillId="0" borderId="21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7"/>
  <sheetViews>
    <sheetView showGridLines="0" tabSelected="1" topLeftCell="A41" zoomScale="90" zoomScaleNormal="90" workbookViewId="0">
      <selection activeCell="J86" sqref="J86:L86"/>
    </sheetView>
  </sheetViews>
  <sheetFormatPr defaultRowHeight="14.5" x14ac:dyDescent="0.35"/>
  <cols>
    <col min="3" max="3" width="20.7265625" customWidth="1"/>
    <col min="4" max="8" width="8.7265625" customWidth="1"/>
  </cols>
  <sheetData>
    <row r="2" spans="2:13" x14ac:dyDescent="0.35">
      <c r="B2" s="2" t="s">
        <v>25</v>
      </c>
    </row>
    <row r="3" spans="2:13" x14ac:dyDescent="0.35">
      <c r="B3" s="1"/>
    </row>
    <row r="4" spans="2:13" x14ac:dyDescent="0.35">
      <c r="B4" s="1" t="s">
        <v>1</v>
      </c>
    </row>
    <row r="5" spans="2:13" x14ac:dyDescent="0.35">
      <c r="B5" s="3" t="s">
        <v>11</v>
      </c>
    </row>
    <row r="6" spans="2:13" x14ac:dyDescent="0.35">
      <c r="B6" s="1" t="s">
        <v>12</v>
      </c>
    </row>
    <row r="7" spans="2:13" x14ac:dyDescent="0.35">
      <c r="B7" s="1" t="s">
        <v>16</v>
      </c>
    </row>
    <row r="8" spans="2:13" x14ac:dyDescent="0.35">
      <c r="B8" s="1" t="s">
        <v>13</v>
      </c>
    </row>
    <row r="9" spans="2:13" x14ac:dyDescent="0.35">
      <c r="B9" s="1" t="s">
        <v>15</v>
      </c>
    </row>
    <row r="10" spans="2:13" ht="15" thickBot="1" x14ac:dyDescent="0.4"/>
    <row r="11" spans="2:13" ht="15" thickBot="1" x14ac:dyDescent="0.4">
      <c r="B11" s="4" t="s">
        <v>17</v>
      </c>
      <c r="C11" s="60" t="s">
        <v>2</v>
      </c>
      <c r="D11" s="60"/>
      <c r="E11" s="5" t="s">
        <v>3</v>
      </c>
      <c r="F11" s="5" t="s">
        <v>4</v>
      </c>
      <c r="G11" s="5" t="s">
        <v>5</v>
      </c>
      <c r="H11" s="5" t="s">
        <v>6</v>
      </c>
      <c r="I11" s="6" t="s">
        <v>8</v>
      </c>
      <c r="J11" s="6" t="s">
        <v>9</v>
      </c>
      <c r="K11" s="6" t="s">
        <v>10</v>
      </c>
      <c r="L11" s="7" t="s">
        <v>0</v>
      </c>
      <c r="M11" s="8"/>
    </row>
    <row r="12" spans="2:13" ht="15" hidden="1" customHeight="1" thickBot="1" x14ac:dyDescent="0.4">
      <c r="B12" s="54">
        <v>2010</v>
      </c>
      <c r="C12" s="61" t="s">
        <v>18</v>
      </c>
      <c r="D12" s="10" t="s">
        <v>19</v>
      </c>
      <c r="E12" s="11">
        <v>558</v>
      </c>
      <c r="F12" s="11">
        <v>1756</v>
      </c>
      <c r="G12" s="11">
        <v>1740</v>
      </c>
      <c r="H12" s="12">
        <v>2070</v>
      </c>
      <c r="I12" s="11">
        <v>1510</v>
      </c>
      <c r="J12" s="11">
        <v>398</v>
      </c>
      <c r="K12" s="11">
        <v>162</v>
      </c>
      <c r="L12" s="13">
        <f>SUM(E12+F12+G12+I12+J12+K12)</f>
        <v>6124</v>
      </c>
      <c r="M12" s="8"/>
    </row>
    <row r="13" spans="2:13" ht="15" hidden="1" customHeight="1" thickBot="1" x14ac:dyDescent="0.4">
      <c r="B13" s="55"/>
      <c r="C13" s="62"/>
      <c r="D13" s="14" t="s">
        <v>20</v>
      </c>
      <c r="E13" s="15">
        <f>E12/C66</f>
        <v>3.0311260796349611E-2</v>
      </c>
      <c r="F13" s="15">
        <f>F12/C67</f>
        <v>6.6189219751225034E-2</v>
      </c>
      <c r="G13" s="15">
        <f>G12/C68</f>
        <v>5.8310991957104555E-2</v>
      </c>
      <c r="H13" s="16">
        <f>H12/C69</f>
        <v>5.1247771836007129E-2</v>
      </c>
      <c r="I13" s="15">
        <f>I12/C70</f>
        <v>6.8146944670096576E-2</v>
      </c>
      <c r="J13" s="15">
        <f>J12/C71</f>
        <v>2.7241615331964408E-2</v>
      </c>
      <c r="K13" s="15">
        <f>K12/C72</f>
        <v>4.4701986754966887E-2</v>
      </c>
      <c r="L13" s="17">
        <f>L12/C73</f>
        <v>5.3173107813598908E-2</v>
      </c>
      <c r="M13" s="8"/>
    </row>
    <row r="14" spans="2:13" ht="14.5" hidden="1" customHeight="1" x14ac:dyDescent="0.4">
      <c r="B14" s="55"/>
      <c r="C14" s="63" t="s">
        <v>21</v>
      </c>
      <c r="D14" s="18" t="s">
        <v>19</v>
      </c>
      <c r="E14" s="19">
        <v>2064</v>
      </c>
      <c r="F14" s="19">
        <v>8578</v>
      </c>
      <c r="G14" s="19">
        <v>6999</v>
      </c>
      <c r="H14" s="20">
        <v>7560</v>
      </c>
      <c r="I14" s="19">
        <v>5832</v>
      </c>
      <c r="J14" s="19">
        <v>1080</v>
      </c>
      <c r="K14" s="19">
        <v>648</v>
      </c>
      <c r="L14" s="21">
        <f>SUM(E14+F14+G14+I14+J14+K14)</f>
        <v>25201</v>
      </c>
      <c r="M14" s="8"/>
    </row>
    <row r="15" spans="2:13" ht="15" hidden="1" customHeight="1" thickBot="1" x14ac:dyDescent="0.4">
      <c r="B15" s="56"/>
      <c r="C15" s="64"/>
      <c r="D15" s="23" t="s">
        <v>20</v>
      </c>
      <c r="E15" s="24">
        <f>E14/C79</f>
        <v>2.008720024914357E-2</v>
      </c>
      <c r="F15" s="24">
        <f>F14/C80</f>
        <v>5.4005389206477121E-2</v>
      </c>
      <c r="G15" s="24">
        <f>G14/C81</f>
        <v>4.2872106485026311E-2</v>
      </c>
      <c r="H15" s="25">
        <f>H14/C82</f>
        <v>3.6230147700152399E-2</v>
      </c>
      <c r="I15" s="24">
        <f>I14/C83</f>
        <v>4.8837676693240434E-2</v>
      </c>
      <c r="J15" s="24">
        <f>J14/C84</f>
        <v>1.7065385709319598E-2</v>
      </c>
      <c r="K15" s="24">
        <f>K14/C85</f>
        <v>2.4957633646587582E-2</v>
      </c>
      <c r="L15" s="26">
        <f>L14/C86</f>
        <v>3.978014449721945E-2</v>
      </c>
      <c r="M15" s="8"/>
    </row>
    <row r="16" spans="2:13" ht="14.5" hidden="1" customHeight="1" x14ac:dyDescent="0.4">
      <c r="B16" s="57">
        <v>2011</v>
      </c>
      <c r="C16" s="65" t="s">
        <v>18</v>
      </c>
      <c r="D16" s="27" t="s">
        <v>19</v>
      </c>
      <c r="E16" s="28">
        <v>515</v>
      </c>
      <c r="F16" s="28">
        <v>1775</v>
      </c>
      <c r="G16" s="28">
        <v>2048</v>
      </c>
      <c r="H16" s="29">
        <v>2338</v>
      </c>
      <c r="I16" s="28">
        <v>1736</v>
      </c>
      <c r="J16" s="28">
        <v>423</v>
      </c>
      <c r="K16" s="28">
        <v>179</v>
      </c>
      <c r="L16" s="30">
        <f>SUM(E16+F16+G16+I16+J16+K16)</f>
        <v>6676</v>
      </c>
      <c r="M16" s="8"/>
    </row>
    <row r="17" spans="2:13" ht="14.5" hidden="1" customHeight="1" x14ac:dyDescent="0.4">
      <c r="B17" s="58"/>
      <c r="C17" s="66"/>
      <c r="D17" s="31" t="s">
        <v>20</v>
      </c>
      <c r="E17" s="32">
        <f>E16/D66</f>
        <v>2.7106689825780305E-2</v>
      </c>
      <c r="F17" s="32">
        <f>F16/D67</f>
        <v>6.4000865363813372E-2</v>
      </c>
      <c r="G17" s="32">
        <f>G16/D68</f>
        <v>6.3319317338609946E-2</v>
      </c>
      <c r="H17" s="33">
        <f>H16/D69</f>
        <v>5.4350605574540301E-2</v>
      </c>
      <c r="I17" s="32">
        <f>I16/D70</f>
        <v>7.3298429319371722E-2</v>
      </c>
      <c r="J17" s="32">
        <f>J16/D71</f>
        <v>2.7341477603257707E-2</v>
      </c>
      <c r="K17" s="32">
        <f>K16/D72</f>
        <v>4.6349041947177629E-2</v>
      </c>
      <c r="L17" s="34">
        <f>L16/D73</f>
        <v>5.4679181614166135E-2</v>
      </c>
      <c r="M17" s="8"/>
    </row>
    <row r="18" spans="2:13" ht="14.5" hidden="1" customHeight="1" x14ac:dyDescent="0.4">
      <c r="B18" s="58"/>
      <c r="C18" s="67" t="s">
        <v>21</v>
      </c>
      <c r="D18" s="35" t="s">
        <v>19</v>
      </c>
      <c r="E18" s="36">
        <v>1992</v>
      </c>
      <c r="F18" s="36">
        <v>8448</v>
      </c>
      <c r="G18" s="36">
        <v>7434</v>
      </c>
      <c r="H18" s="37">
        <v>7540</v>
      </c>
      <c r="I18" s="36">
        <v>6064</v>
      </c>
      <c r="J18" s="36">
        <v>1019</v>
      </c>
      <c r="K18" s="36">
        <v>457</v>
      </c>
      <c r="L18" s="38">
        <f>SUM(E18+F18+G18+I18+J18+K18)</f>
        <v>25414</v>
      </c>
      <c r="M18" s="8"/>
    </row>
    <row r="19" spans="2:13" ht="15" hidden="1" customHeight="1" thickBot="1" x14ac:dyDescent="0.4">
      <c r="B19" s="59"/>
      <c r="C19" s="68"/>
      <c r="D19" s="40" t="s">
        <v>20</v>
      </c>
      <c r="E19" s="41">
        <f>E18/D79</f>
        <v>1.9655825702557625E-2</v>
      </c>
      <c r="F19" s="41">
        <f>F18/D80</f>
        <v>5.4150374975963082E-2</v>
      </c>
      <c r="G19" s="41">
        <f>G18/D81</f>
        <v>4.4514170404124476E-2</v>
      </c>
      <c r="H19" s="42">
        <f>H18/D82</f>
        <v>3.6026393872646223E-2</v>
      </c>
      <c r="I19" s="41">
        <f>I18/D83</f>
        <v>5.0685389501838853E-2</v>
      </c>
      <c r="J19" s="41">
        <f>J18/D84</f>
        <v>1.5564618368999068E-2</v>
      </c>
      <c r="K19" s="41">
        <f>K18/D85</f>
        <v>1.8898354147713174E-2</v>
      </c>
      <c r="L19" s="43">
        <f>L18/D86</f>
        <v>4.0107441355452869E-2</v>
      </c>
      <c r="M19" s="8"/>
    </row>
    <row r="20" spans="2:13" ht="15" hidden="1" customHeight="1" thickBot="1" x14ac:dyDescent="0.4">
      <c r="B20" s="54">
        <v>2012</v>
      </c>
      <c r="C20" s="61" t="s">
        <v>18</v>
      </c>
      <c r="D20" s="10" t="s">
        <v>19</v>
      </c>
      <c r="E20" s="11">
        <v>475</v>
      </c>
      <c r="F20" s="11">
        <v>1974</v>
      </c>
      <c r="G20" s="11">
        <v>2178</v>
      </c>
      <c r="H20" s="12">
        <v>2452</v>
      </c>
      <c r="I20" s="11">
        <v>1859</v>
      </c>
      <c r="J20" s="11">
        <v>431</v>
      </c>
      <c r="K20" s="11">
        <v>162</v>
      </c>
      <c r="L20" s="13">
        <f>SUM(E20+F20+G20+I20+J20+K20)</f>
        <v>7079</v>
      </c>
      <c r="M20" s="8"/>
    </row>
    <row r="21" spans="2:13" ht="15" hidden="1" customHeight="1" thickBot="1" x14ac:dyDescent="0.4">
      <c r="B21" s="55"/>
      <c r="C21" s="62"/>
      <c r="D21" s="14" t="s">
        <v>20</v>
      </c>
      <c r="E21" s="15">
        <f>E20/E66</f>
        <v>2.5686783473934674E-2</v>
      </c>
      <c r="F21" s="15">
        <f>F20/E67</f>
        <v>6.9071696000559846E-2</v>
      </c>
      <c r="G21" s="15">
        <f>G20/E68</f>
        <v>6.6605504587155959E-2</v>
      </c>
      <c r="H21" s="16">
        <f>H20/E69</f>
        <v>5.4751697034655232E-2</v>
      </c>
      <c r="I21" s="15">
        <f>I20/E70</f>
        <v>7.4031301023455856E-2</v>
      </c>
      <c r="J21" s="15">
        <f>J20/E71</f>
        <v>2.6918993192180374E-2</v>
      </c>
      <c r="K21" s="15">
        <f>K20/E72</f>
        <v>4.4238121245221189E-2</v>
      </c>
      <c r="L21" s="17">
        <f>L20/E73</f>
        <v>5.683433021556742E-2</v>
      </c>
      <c r="M21" s="8"/>
    </row>
    <row r="22" spans="2:13" ht="14.5" hidden="1" customHeight="1" x14ac:dyDescent="0.4">
      <c r="B22" s="55"/>
      <c r="C22" s="63" t="s">
        <v>21</v>
      </c>
      <c r="D22" s="18" t="s">
        <v>19</v>
      </c>
      <c r="E22" s="19">
        <v>1721</v>
      </c>
      <c r="F22" s="19">
        <v>9100</v>
      </c>
      <c r="G22" s="19">
        <v>7918</v>
      </c>
      <c r="H22" s="20">
        <v>8426</v>
      </c>
      <c r="I22" s="19">
        <v>6070</v>
      </c>
      <c r="J22" s="19">
        <v>1955</v>
      </c>
      <c r="K22" s="19">
        <v>401</v>
      </c>
      <c r="L22" s="21">
        <f>SUM(E22+F22+G22+I22+J22+K22)</f>
        <v>27165</v>
      </c>
      <c r="M22" s="8"/>
    </row>
    <row r="23" spans="2:13" ht="15" hidden="1" customHeight="1" thickBot="1" x14ac:dyDescent="0.4">
      <c r="B23" s="56"/>
      <c r="C23" s="64"/>
      <c r="D23" s="23" t="s">
        <v>20</v>
      </c>
      <c r="E23" s="24">
        <f>E22/E79</f>
        <v>1.713819097979466E-2</v>
      </c>
      <c r="F23" s="24">
        <f>F22/E80</f>
        <v>5.7339449541284407E-2</v>
      </c>
      <c r="G23" s="24">
        <f>G22/E81</f>
        <v>4.7922239841187222E-2</v>
      </c>
      <c r="H23" s="25">
        <f>H22/E82</f>
        <v>3.8660775326111396E-2</v>
      </c>
      <c r="I23" s="24">
        <f>I22/E83</f>
        <v>4.863626165828018E-2</v>
      </c>
      <c r="J23" s="24">
        <f>J22/E84</f>
        <v>2.8489405729940836E-2</v>
      </c>
      <c r="K23" s="24">
        <f>K22/E85</f>
        <v>1.6353329798947842E-2</v>
      </c>
      <c r="L23" s="26">
        <f>L22/E86</f>
        <v>4.2293584266444133E-2</v>
      </c>
      <c r="M23" s="8"/>
    </row>
    <row r="24" spans="2:13" ht="14.5" hidden="1" customHeight="1" x14ac:dyDescent="0.4">
      <c r="B24" s="57">
        <v>2013</v>
      </c>
      <c r="C24" s="65" t="s">
        <v>18</v>
      </c>
      <c r="D24" s="27" t="s">
        <v>19</v>
      </c>
      <c r="E24" s="28">
        <v>423</v>
      </c>
      <c r="F24" s="28">
        <v>2138</v>
      </c>
      <c r="G24" s="28">
        <v>2530</v>
      </c>
      <c r="H24" s="29">
        <v>2690</v>
      </c>
      <c r="I24" s="28">
        <v>2002</v>
      </c>
      <c r="J24" s="28">
        <v>475</v>
      </c>
      <c r="K24" s="28">
        <v>213</v>
      </c>
      <c r="L24" s="30">
        <f>SUM(E24+F24+G24+I24+J24+K24)</f>
        <v>7781</v>
      </c>
      <c r="M24" s="8"/>
    </row>
    <row r="25" spans="2:13" ht="15" hidden="1" customHeight="1" thickBot="1" x14ac:dyDescent="0.4">
      <c r="B25" s="58"/>
      <c r="C25" s="66"/>
      <c r="D25" s="31" t="s">
        <v>20</v>
      </c>
      <c r="E25" s="32">
        <f>E24/F66</f>
        <v>2.2409408773045137E-2</v>
      </c>
      <c r="F25" s="32">
        <f>F24/F67</f>
        <v>7.25902284996435E-2</v>
      </c>
      <c r="G25" s="32">
        <f>G24/F68</f>
        <v>7.4945198175247349E-2</v>
      </c>
      <c r="H25" s="33">
        <f>H24/F69</f>
        <v>6.0048663973033906E-2</v>
      </c>
      <c r="I25" s="32">
        <f>I24/F70</f>
        <v>7.989145616345425E-2</v>
      </c>
      <c r="J25" s="32">
        <f>J24/F71</f>
        <v>2.9799247176913426E-2</v>
      </c>
      <c r="K25" s="32">
        <f>K24/F72</f>
        <v>5.6082148499210109E-2</v>
      </c>
      <c r="L25" s="34">
        <f>L24/F73</f>
        <v>6.1323728760127358E-2</v>
      </c>
      <c r="M25" s="8"/>
    </row>
    <row r="26" spans="2:13" ht="15" hidden="1" customHeight="1" thickBot="1" x14ac:dyDescent="0.4">
      <c r="B26" s="58"/>
      <c r="C26" s="67" t="s">
        <v>21</v>
      </c>
      <c r="D26" s="35" t="s">
        <v>19</v>
      </c>
      <c r="E26" s="36">
        <v>2263</v>
      </c>
      <c r="F26" s="36">
        <v>10373</v>
      </c>
      <c r="G26" s="36">
        <v>9143</v>
      </c>
      <c r="H26" s="37">
        <v>8669</v>
      </c>
      <c r="I26" s="36">
        <v>6563</v>
      </c>
      <c r="J26" s="36">
        <v>1420</v>
      </c>
      <c r="K26" s="36">
        <v>686</v>
      </c>
      <c r="L26" s="38">
        <f>SUM(E26+F26+G26+I26+J26+K26)</f>
        <v>30448</v>
      </c>
      <c r="M26" s="8"/>
    </row>
    <row r="27" spans="2:13" ht="15" hidden="1" customHeight="1" thickBot="1" x14ac:dyDescent="0.4">
      <c r="B27" s="59"/>
      <c r="C27" s="68"/>
      <c r="D27" s="40" t="s">
        <v>20</v>
      </c>
      <c r="E27" s="41">
        <f>E26/F79</f>
        <v>2.2487429695729078E-2</v>
      </c>
      <c r="F27" s="41">
        <f>F26/F80</f>
        <v>6.4910765687967761E-2</v>
      </c>
      <c r="G27" s="41">
        <f>G26/F81</f>
        <v>5.4832557693230338E-2</v>
      </c>
      <c r="H27" s="42">
        <f>H26/F82</f>
        <v>4.2039464432062308E-2</v>
      </c>
      <c r="I27" s="41">
        <f>I26/F83</f>
        <v>5.4983076974632214E-2</v>
      </c>
      <c r="J27" s="41">
        <f>J26/F84</f>
        <v>2.1981764423597887E-2</v>
      </c>
      <c r="K27" s="41">
        <f>K26/F85</f>
        <v>3.0834232290542971E-2</v>
      </c>
      <c r="L27" s="43">
        <f>L26/F86</f>
        <v>4.807126065491725E-2</v>
      </c>
      <c r="M27" s="8"/>
    </row>
    <row r="28" spans="2:13" ht="14.5" hidden="1" customHeight="1" x14ac:dyDescent="0.4">
      <c r="B28" s="54">
        <v>2014</v>
      </c>
      <c r="C28" s="61" t="s">
        <v>18</v>
      </c>
      <c r="D28" s="10" t="s">
        <v>19</v>
      </c>
      <c r="E28" s="11">
        <v>448</v>
      </c>
      <c r="F28" s="11">
        <v>2117</v>
      </c>
      <c r="G28" s="11">
        <v>2686</v>
      </c>
      <c r="H28" s="12">
        <v>2873</v>
      </c>
      <c r="I28" s="11">
        <v>2135</v>
      </c>
      <c r="J28" s="11">
        <v>532</v>
      </c>
      <c r="K28" s="11">
        <v>206</v>
      </c>
      <c r="L28" s="13">
        <f>SUM(E28+F28+G28+I28+J28+K28)</f>
        <v>8124</v>
      </c>
      <c r="M28" s="8"/>
    </row>
    <row r="29" spans="2:13" ht="14.5" hidden="1" customHeight="1" x14ac:dyDescent="0.4">
      <c r="B29" s="55"/>
      <c r="C29" s="62"/>
      <c r="D29" s="14" t="s">
        <v>20</v>
      </c>
      <c r="E29" s="15">
        <f>E28/G66</f>
        <v>2.4029178287921046E-2</v>
      </c>
      <c r="F29" s="15">
        <f>F28/G67</f>
        <v>7.0601967650491912E-2</v>
      </c>
      <c r="G29" s="15">
        <f>G28/G68</f>
        <v>7.7744652522504273E-2</v>
      </c>
      <c r="H29" s="16">
        <f>H28/G69</f>
        <v>6.1320754716981132E-2</v>
      </c>
      <c r="I29" s="15">
        <f>I28/G70</f>
        <v>8.3077162535507218E-2</v>
      </c>
      <c r="J29" s="15">
        <f>J28/G71</f>
        <v>3.0495844081398681E-2</v>
      </c>
      <c r="K29" s="15">
        <f>K28/G72</f>
        <v>5.5555555555555552E-2</v>
      </c>
      <c r="L29" s="17">
        <f>L28/G73</f>
        <v>6.2477889717757439E-2</v>
      </c>
      <c r="M29" s="8"/>
    </row>
    <row r="30" spans="2:13" ht="14.5" hidden="1" customHeight="1" x14ac:dyDescent="0.4">
      <c r="B30" s="55"/>
      <c r="C30" s="63" t="s">
        <v>21</v>
      </c>
      <c r="D30" s="18" t="s">
        <v>19</v>
      </c>
      <c r="E30" s="19">
        <v>1910</v>
      </c>
      <c r="F30" s="19">
        <v>10317</v>
      </c>
      <c r="G30" s="19">
        <v>9127</v>
      </c>
      <c r="H30" s="20">
        <v>8469</v>
      </c>
      <c r="I30" s="19">
        <v>6504</v>
      </c>
      <c r="J30" s="19">
        <v>1495</v>
      </c>
      <c r="K30" s="19">
        <v>470</v>
      </c>
      <c r="L30" s="21">
        <f>SUM(E30+F30+G30+I30+J30+K30)</f>
        <v>29823</v>
      </c>
      <c r="M30" s="8"/>
    </row>
    <row r="31" spans="2:13" ht="15" hidden="1" customHeight="1" thickBot="1" x14ac:dyDescent="0.4">
      <c r="B31" s="56"/>
      <c r="C31" s="64"/>
      <c r="D31" s="23" t="s">
        <v>20</v>
      </c>
      <c r="E31" s="24">
        <f>E30/G79</f>
        <v>1.9230575608380908E-2</v>
      </c>
      <c r="F31" s="24">
        <f>F30/G80</f>
        <v>6.5227287096162351E-2</v>
      </c>
      <c r="G31" s="24">
        <f>G30/G81</f>
        <v>5.4877462180427619E-2</v>
      </c>
      <c r="H31" s="25">
        <f>H30/G82</f>
        <v>4.0641901133020762E-2</v>
      </c>
      <c r="I31" s="24">
        <f>I30/G83</f>
        <v>5.510743577577442E-2</v>
      </c>
      <c r="J31" s="24">
        <f>J30/G84</f>
        <v>2.3199515836191245E-2</v>
      </c>
      <c r="K31" s="24">
        <f>K30/G85</f>
        <v>1.8135514739929002E-2</v>
      </c>
      <c r="L31" s="26">
        <f>L30/G86</f>
        <v>4.7174258290255427E-2</v>
      </c>
      <c r="M31" s="8"/>
    </row>
    <row r="32" spans="2:13" ht="14.5" customHeight="1" x14ac:dyDescent="0.35">
      <c r="B32" s="57" t="s">
        <v>24</v>
      </c>
      <c r="C32" s="65" t="s">
        <v>18</v>
      </c>
      <c r="D32" s="27" t="s">
        <v>19</v>
      </c>
      <c r="E32" s="44">
        <f t="shared" ref="E32:K32" si="0">AVERAGE(E12,E16,E20,E24,E28)</f>
        <v>483.8</v>
      </c>
      <c r="F32" s="44">
        <f t="shared" si="0"/>
        <v>1952</v>
      </c>
      <c r="G32" s="44">
        <f t="shared" si="0"/>
        <v>2236.4</v>
      </c>
      <c r="H32" s="45">
        <f t="shared" si="0"/>
        <v>2484.6</v>
      </c>
      <c r="I32" s="44">
        <f t="shared" si="0"/>
        <v>1848.4</v>
      </c>
      <c r="J32" s="44">
        <f t="shared" si="0"/>
        <v>451.8</v>
      </c>
      <c r="K32" s="44">
        <f t="shared" si="0"/>
        <v>184.4</v>
      </c>
      <c r="L32" s="46">
        <f>SUM(E32+F32+G32+I32+J32+K32)</f>
        <v>7156.8</v>
      </c>
      <c r="M32" s="47"/>
    </row>
    <row r="33" spans="2:13" x14ac:dyDescent="0.35">
      <c r="B33" s="58"/>
      <c r="C33" s="66"/>
      <c r="D33" s="31" t="s">
        <v>20</v>
      </c>
      <c r="E33" s="32">
        <f>E32/(AVERAGE(C66:G66))</f>
        <v>2.5893812888032542E-2</v>
      </c>
      <c r="F33" s="32">
        <f>F32/(AVERAGE(C67:G67))</f>
        <v>6.8596650290622077E-2</v>
      </c>
      <c r="G33" s="32">
        <f>G32/(AVERAGE(C68:G68))</f>
        <v>6.8520935590810766E-2</v>
      </c>
      <c r="H33" s="33">
        <f>H32/(AVERAGE(C69:G69))</f>
        <v>5.6508765386049979E-2</v>
      </c>
      <c r="I33" s="32">
        <f>I32/(AVERAGE(C70:G70))</f>
        <v>7.593397474344965E-2</v>
      </c>
      <c r="J33" s="32">
        <f>J32/(AVERAGE(C71:G71))</f>
        <v>2.8423317437749288E-2</v>
      </c>
      <c r="K33" s="32">
        <f>K32/(AVERAGE(C72:G72))</f>
        <v>4.9426396483327972E-2</v>
      </c>
      <c r="L33" s="34">
        <f>L32/(AVERAGE(C73:G73))</f>
        <v>5.7834222783942693E-2</v>
      </c>
      <c r="M33" s="8"/>
    </row>
    <row r="34" spans="2:13" x14ac:dyDescent="0.35">
      <c r="B34" s="58"/>
      <c r="C34" s="67" t="s">
        <v>21</v>
      </c>
      <c r="D34" s="35" t="s">
        <v>19</v>
      </c>
      <c r="E34" s="48">
        <f>AVERAGE(E14,E18,E22,E26,E30)</f>
        <v>1990</v>
      </c>
      <c r="F34" s="48">
        <f t="shared" ref="F34:K34" si="1">AVERAGE(F14,F18,F22,F26,F30)</f>
        <v>9363.2000000000007</v>
      </c>
      <c r="G34" s="48">
        <f t="shared" si="1"/>
        <v>8124.2</v>
      </c>
      <c r="H34" s="49">
        <f>AVERAGE(H14,H18,H22,H26,H30)</f>
        <v>8132.8</v>
      </c>
      <c r="I34" s="48">
        <f t="shared" si="1"/>
        <v>6206.6</v>
      </c>
      <c r="J34" s="48">
        <f t="shared" si="1"/>
        <v>1393.8</v>
      </c>
      <c r="K34" s="48">
        <f t="shared" si="1"/>
        <v>532.4</v>
      </c>
      <c r="L34" s="50">
        <f>SUM(E34+F34+G34+I34+J34+K34)</f>
        <v>27610.2</v>
      </c>
      <c r="M34" s="51"/>
    </row>
    <row r="35" spans="2:13" ht="15" thickBot="1" x14ac:dyDescent="0.4">
      <c r="B35" s="59"/>
      <c r="C35" s="68"/>
      <c r="D35" s="40" t="s">
        <v>20</v>
      </c>
      <c r="E35" s="41">
        <f>E34/(AVERAGE(C79:G79))</f>
        <v>1.9723670386742522E-2</v>
      </c>
      <c r="F35" s="41">
        <f>F34/(AVERAGE(C80:G80))</f>
        <v>5.9146658850521283E-2</v>
      </c>
      <c r="G35" s="41">
        <f>G34/(AVERAGE(C81:G81))</f>
        <v>4.9027086134438569E-2</v>
      </c>
      <c r="H35" s="42">
        <f>H34/(AVERAGE(C82:G82))</f>
        <v>3.8709333495796271E-2</v>
      </c>
      <c r="I35" s="41">
        <f>I34/(AVERAGE(C83:G83))</f>
        <v>5.161430890414604E-2</v>
      </c>
      <c r="J35" s="41">
        <f>J34/(AVERAGE(C84:G84))</f>
        <v>2.1349990962480508E-2</v>
      </c>
      <c r="K35" s="41">
        <f>K34/(AVERAGE(C85:G85))</f>
        <v>2.1672053471843426E-2</v>
      </c>
      <c r="L35" s="43">
        <f>L34/(AVERAGE(C86:G86))</f>
        <v>4.3480191695705744E-2</v>
      </c>
      <c r="M35" s="8"/>
    </row>
    <row r="36" spans="2:13" x14ac:dyDescent="0.35">
      <c r="B36" s="54">
        <v>2015</v>
      </c>
      <c r="C36" s="61" t="s">
        <v>18</v>
      </c>
      <c r="D36" s="10" t="s">
        <v>19</v>
      </c>
      <c r="E36" s="11">
        <v>452</v>
      </c>
      <c r="F36" s="11">
        <v>2235</v>
      </c>
      <c r="G36" s="11">
        <v>2932</v>
      </c>
      <c r="H36" s="12">
        <v>2842</v>
      </c>
      <c r="I36" s="11">
        <v>2111</v>
      </c>
      <c r="J36" s="11">
        <v>540</v>
      </c>
      <c r="K36" s="11">
        <v>191</v>
      </c>
      <c r="L36" s="13">
        <f>SUM(E36+F36+G36+I36+J36+K36)</f>
        <v>8461</v>
      </c>
      <c r="M36" s="8"/>
    </row>
    <row r="37" spans="2:13" x14ac:dyDescent="0.35">
      <c r="B37" s="55"/>
      <c r="C37" s="62"/>
      <c r="D37" s="14" t="s">
        <v>20</v>
      </c>
      <c r="E37" s="15">
        <f>E36/H66</f>
        <v>2.4382349768044018E-2</v>
      </c>
      <c r="F37" s="15">
        <f>F36/H67</f>
        <v>7.3012969194080554E-2</v>
      </c>
      <c r="G37" s="15">
        <f>G36/H68</f>
        <v>8.4144066580571095E-2</v>
      </c>
      <c r="H37" s="16">
        <f>H36/H69</f>
        <v>6.0980581482673532E-2</v>
      </c>
      <c r="I37" s="15">
        <f>I36/H70</f>
        <v>8.1723510510626762E-2</v>
      </c>
      <c r="J37" s="15">
        <f>J36/H71</f>
        <v>3.1082714557071317E-2</v>
      </c>
      <c r="K37" s="15">
        <f>K36/H72</f>
        <v>5.6159952955013234E-2</v>
      </c>
      <c r="L37" s="17">
        <f>L36/H73</f>
        <v>6.4786100965551041E-2</v>
      </c>
      <c r="M37" s="8"/>
    </row>
    <row r="38" spans="2:13" x14ac:dyDescent="0.35">
      <c r="B38" s="55"/>
      <c r="C38" s="63" t="s">
        <v>21</v>
      </c>
      <c r="D38" s="18" t="s">
        <v>19</v>
      </c>
      <c r="E38" s="19">
        <v>1716</v>
      </c>
      <c r="F38" s="19">
        <v>9128</v>
      </c>
      <c r="G38" s="19">
        <v>10231</v>
      </c>
      <c r="H38" s="20">
        <v>9133</v>
      </c>
      <c r="I38" s="19">
        <v>6876</v>
      </c>
      <c r="J38" s="19">
        <v>1814</v>
      </c>
      <c r="K38" s="19">
        <v>443</v>
      </c>
      <c r="L38" s="21">
        <f>SUM(E38+F38+G38+I38+J38+K38)</f>
        <v>30208</v>
      </c>
      <c r="M38" s="8"/>
    </row>
    <row r="39" spans="2:13" ht="15" thickBot="1" x14ac:dyDescent="0.4">
      <c r="B39" s="56"/>
      <c r="C39" s="64"/>
      <c r="D39" s="23" t="s">
        <v>20</v>
      </c>
      <c r="E39" s="24">
        <f>E38/H79</f>
        <v>1.7369300065792802E-2</v>
      </c>
      <c r="F39" s="24">
        <f>F38/H80</f>
        <v>5.6694243621276487E-2</v>
      </c>
      <c r="G39" s="24">
        <f>G38/H81</f>
        <v>6.0080569388330361E-2</v>
      </c>
      <c r="H39" s="25">
        <f>H38/H82</f>
        <v>4.4151913910294216E-2</v>
      </c>
      <c r="I39" s="24">
        <f>I38/H83</f>
        <v>5.7415788506822094E-2</v>
      </c>
      <c r="J39" s="24">
        <f>J38/H84</f>
        <v>2.9904385097263435E-2</v>
      </c>
      <c r="K39" s="24">
        <f>K38/H85</f>
        <v>1.6757451959449235E-2</v>
      </c>
      <c r="L39" s="26">
        <f>L38/H86</f>
        <v>4.7426684732180847E-2</v>
      </c>
      <c r="M39" s="8"/>
    </row>
    <row r="40" spans="2:13" x14ac:dyDescent="0.35">
      <c r="B40" s="57">
        <v>2016</v>
      </c>
      <c r="C40" s="65" t="s">
        <v>18</v>
      </c>
      <c r="D40" s="27" t="s">
        <v>19</v>
      </c>
      <c r="E40" s="28">
        <v>536</v>
      </c>
      <c r="F40" s="28">
        <v>2558</v>
      </c>
      <c r="G40" s="28">
        <v>3097</v>
      </c>
      <c r="H40" s="29">
        <v>2695</v>
      </c>
      <c r="I40" s="28">
        <v>2121</v>
      </c>
      <c r="J40" s="28">
        <v>461</v>
      </c>
      <c r="K40" s="28">
        <v>113</v>
      </c>
      <c r="L40" s="30">
        <f>SUM(E40+F40+G40+I40+J40+K40)</f>
        <v>8886</v>
      </c>
      <c r="M40" s="8"/>
    </row>
    <row r="41" spans="2:13" x14ac:dyDescent="0.35">
      <c r="B41" s="58"/>
      <c r="C41" s="66"/>
      <c r="D41" s="31" t="s">
        <v>20</v>
      </c>
      <c r="E41" s="32">
        <f>E40/I66</f>
        <v>2.7721748125161625E-2</v>
      </c>
      <c r="F41" s="32">
        <f>F40/I67</f>
        <v>7.8071112467572104E-2</v>
      </c>
      <c r="G41" s="32">
        <f>G40/I68</f>
        <v>8.8751970196303195E-2</v>
      </c>
      <c r="H41" s="33">
        <f>H40/I69</f>
        <v>5.8550044537139627E-2</v>
      </c>
      <c r="I41" s="32">
        <f>I40/I70</f>
        <v>7.8207964601769916E-2</v>
      </c>
      <c r="J41" s="32">
        <f>J40/I71</f>
        <v>2.9217898339460008E-2</v>
      </c>
      <c r="K41" s="32">
        <f>K40/I72</f>
        <v>3.6090705844778026E-2</v>
      </c>
      <c r="L41" s="34">
        <f>L40/I73</f>
        <v>6.6799975944190529E-2</v>
      </c>
      <c r="M41" s="8"/>
    </row>
    <row r="42" spans="2:13" x14ac:dyDescent="0.35">
      <c r="B42" s="58"/>
      <c r="C42" s="67" t="s">
        <v>21</v>
      </c>
      <c r="D42" s="35" t="s">
        <v>19</v>
      </c>
      <c r="E42" s="36">
        <v>2326</v>
      </c>
      <c r="F42" s="36">
        <v>10272</v>
      </c>
      <c r="G42" s="36">
        <v>11178</v>
      </c>
      <c r="H42" s="37">
        <v>8890</v>
      </c>
      <c r="I42" s="36">
        <v>6999</v>
      </c>
      <c r="J42" s="36">
        <v>1561</v>
      </c>
      <c r="K42" s="36">
        <v>330</v>
      </c>
      <c r="L42" s="38">
        <f>SUM(E42+F42+G42+I42+J42+K42)</f>
        <v>32666</v>
      </c>
      <c r="M42" s="8"/>
    </row>
    <row r="43" spans="2:13" ht="15" thickBot="1" x14ac:dyDescent="0.4">
      <c r="B43" s="59"/>
      <c r="C43" s="68"/>
      <c r="D43" s="40" t="s">
        <v>20</v>
      </c>
      <c r="E43" s="41">
        <f>E42/I79</f>
        <v>2.236430940820153E-2</v>
      </c>
      <c r="F43" s="41">
        <f>F42/I80</f>
        <v>6.0723575313312843E-2</v>
      </c>
      <c r="G43" s="41">
        <f>G42/I81</f>
        <v>6.5319908605889196E-2</v>
      </c>
      <c r="H43" s="42">
        <f>H42/I82</f>
        <v>4.4393620102469861E-2</v>
      </c>
      <c r="I43" s="41">
        <f>I42/I83</f>
        <v>5.8784992566835489E-2</v>
      </c>
      <c r="J43" s="41">
        <f>J42/I84</f>
        <v>2.8175369564825008E-2</v>
      </c>
      <c r="K43" s="41">
        <f>K42/I85</f>
        <v>1.2795657231485071E-2</v>
      </c>
      <c r="L43" s="43">
        <f>L42/I86</f>
        <v>5.0680634120760973E-2</v>
      </c>
      <c r="M43" s="8"/>
    </row>
    <row r="44" spans="2:13" x14ac:dyDescent="0.35">
      <c r="B44" s="54">
        <v>2017</v>
      </c>
      <c r="C44" s="61" t="s">
        <v>18</v>
      </c>
      <c r="D44" s="10" t="s">
        <v>19</v>
      </c>
      <c r="E44" s="11">
        <v>535</v>
      </c>
      <c r="F44" s="11">
        <v>2853</v>
      </c>
      <c r="G44" s="11">
        <v>3322</v>
      </c>
      <c r="H44" s="11">
        <v>3101</v>
      </c>
      <c r="I44" s="11" t="s">
        <v>7</v>
      </c>
      <c r="J44" s="11" t="s">
        <v>7</v>
      </c>
      <c r="K44" s="11" t="s">
        <v>7</v>
      </c>
      <c r="L44" s="13">
        <f>SUM(E44:H44)</f>
        <v>9811</v>
      </c>
      <c r="M44" s="8"/>
    </row>
    <row r="45" spans="2:13" x14ac:dyDescent="0.35">
      <c r="B45" s="55"/>
      <c r="C45" s="62"/>
      <c r="D45" s="14" t="s">
        <v>20</v>
      </c>
      <c r="E45" s="15">
        <f>E44/J66</f>
        <v>2.772020725388601E-2</v>
      </c>
      <c r="F45" s="15">
        <f>F44/J67</f>
        <v>8.2072377883896208E-2</v>
      </c>
      <c r="G45" s="15">
        <f>G44/J68</f>
        <v>9.636247606892151E-2</v>
      </c>
      <c r="H45" s="15">
        <f>H44/J69</f>
        <v>6.7982023457196103E-2</v>
      </c>
      <c r="I45" s="15"/>
      <c r="J45" s="15"/>
      <c r="K45" s="15"/>
      <c r="L45" s="17">
        <f>L44/J73</f>
        <v>7.3134005709983532E-2</v>
      </c>
      <c r="M45" s="8"/>
    </row>
    <row r="46" spans="2:13" x14ac:dyDescent="0.35">
      <c r="B46" s="55"/>
      <c r="C46" s="63" t="s">
        <v>21</v>
      </c>
      <c r="D46" s="18" t="s">
        <v>19</v>
      </c>
      <c r="E46" s="19">
        <v>2233</v>
      </c>
      <c r="F46" s="19">
        <v>12854</v>
      </c>
      <c r="G46" s="19">
        <v>11842</v>
      </c>
      <c r="H46" s="19">
        <v>11211</v>
      </c>
      <c r="I46" s="19" t="s">
        <v>7</v>
      </c>
      <c r="J46" s="19" t="s">
        <v>7</v>
      </c>
      <c r="K46" s="19" t="s">
        <v>7</v>
      </c>
      <c r="L46" s="21">
        <f>SUM(E46:H46)</f>
        <v>38140</v>
      </c>
      <c r="M46" s="8"/>
    </row>
    <row r="47" spans="2:13" ht="15" thickBot="1" x14ac:dyDescent="0.4">
      <c r="B47" s="56"/>
      <c r="C47" s="64"/>
      <c r="D47" s="23" t="s">
        <v>20</v>
      </c>
      <c r="E47" s="24">
        <f>E46/J79</f>
        <v>2.2213821712443918E-2</v>
      </c>
      <c r="F47" s="24">
        <f>F46/J80</f>
        <v>7.5229422230545934E-2</v>
      </c>
      <c r="G47" s="24">
        <f>G46/J81</f>
        <v>6.9733479372033585E-2</v>
      </c>
      <c r="H47" s="24">
        <f>H46/J82</f>
        <v>5.7258575251792683E-2</v>
      </c>
      <c r="I47" s="24"/>
      <c r="J47" s="24"/>
      <c r="K47" s="24"/>
      <c r="L47" s="26">
        <f>L46/J86</f>
        <v>5.9874317308764038E-2</v>
      </c>
      <c r="M47" s="8"/>
    </row>
    <row r="48" spans="2:13" x14ac:dyDescent="0.35">
      <c r="B48" s="57">
        <v>2018</v>
      </c>
      <c r="C48" s="65" t="s">
        <v>18</v>
      </c>
      <c r="D48" s="27" t="s">
        <v>19</v>
      </c>
      <c r="E48" s="28">
        <v>582</v>
      </c>
      <c r="F48" s="28">
        <v>2908</v>
      </c>
      <c r="G48" s="28">
        <v>3462</v>
      </c>
      <c r="H48" s="28">
        <v>3499</v>
      </c>
      <c r="I48" s="28" t="s">
        <v>7</v>
      </c>
      <c r="J48" s="28" t="s">
        <v>7</v>
      </c>
      <c r="K48" s="28" t="s">
        <v>7</v>
      </c>
      <c r="L48" s="30">
        <f>SUM(E48:H48)</f>
        <v>10451</v>
      </c>
      <c r="M48" s="8"/>
    </row>
    <row r="49" spans="1:27" x14ac:dyDescent="0.35">
      <c r="B49" s="58"/>
      <c r="C49" s="66"/>
      <c r="D49" s="31" t="s">
        <v>20</v>
      </c>
      <c r="E49" s="32">
        <f>E48/K66</f>
        <v>3.0560806553245116E-2</v>
      </c>
      <c r="F49" s="32">
        <f>F48/K67</f>
        <v>8.2358605454699932E-2</v>
      </c>
      <c r="G49" s="32">
        <f>G48/K68</f>
        <v>9.9557140392247084E-2</v>
      </c>
      <c r="H49" s="32">
        <f>H48/K69</f>
        <v>7.051876335200935E-2</v>
      </c>
      <c r="I49" s="32"/>
      <c r="J49" s="32"/>
      <c r="K49" s="32"/>
      <c r="L49" s="34">
        <f>L48/K73</f>
        <v>7.5325236945475507E-2</v>
      </c>
      <c r="M49" s="8"/>
    </row>
    <row r="50" spans="1:27" x14ac:dyDescent="0.35">
      <c r="B50" s="58"/>
      <c r="C50" s="67" t="s">
        <v>21</v>
      </c>
      <c r="D50" s="35" t="s">
        <v>19</v>
      </c>
      <c r="E50" s="36">
        <v>2366</v>
      </c>
      <c r="F50" s="36">
        <v>12333</v>
      </c>
      <c r="G50" s="36">
        <v>11275</v>
      </c>
      <c r="H50" s="36">
        <v>10976</v>
      </c>
      <c r="I50" s="36" t="s">
        <v>7</v>
      </c>
      <c r="J50" s="36" t="s">
        <v>7</v>
      </c>
      <c r="K50" s="36" t="s">
        <v>7</v>
      </c>
      <c r="L50" s="38">
        <f>SUM(E50:H50)</f>
        <v>36950</v>
      </c>
      <c r="M50" s="8"/>
    </row>
    <row r="51" spans="1:27" ht="15" thickBot="1" x14ac:dyDescent="0.4">
      <c r="B51" s="59"/>
      <c r="C51" s="68"/>
      <c r="D51" s="40" t="s">
        <v>20</v>
      </c>
      <c r="E51" s="41">
        <f>E50/K79</f>
        <v>2.3687951783104063E-2</v>
      </c>
      <c r="F51" s="41">
        <f>F50/K80</f>
        <v>7.2155297999684065E-2</v>
      </c>
      <c r="G51" s="41">
        <f>G50/K81</f>
        <v>6.6040719741342957E-2</v>
      </c>
      <c r="H51" s="41">
        <f>H50/K82</f>
        <v>5.3718077973434607E-2</v>
      </c>
      <c r="I51" s="41"/>
      <c r="J51" s="41"/>
      <c r="K51" s="41"/>
      <c r="L51" s="43">
        <f>L50/K86</f>
        <v>5.7210629564657299E-2</v>
      </c>
      <c r="M51" s="8"/>
    </row>
    <row r="52" spans="1:27" x14ac:dyDescent="0.35">
      <c r="B52" s="54">
        <v>2019</v>
      </c>
      <c r="C52" s="61" t="s">
        <v>18</v>
      </c>
      <c r="D52" s="10" t="s">
        <v>19</v>
      </c>
      <c r="E52" s="11">
        <v>637</v>
      </c>
      <c r="F52" s="11">
        <v>3240</v>
      </c>
      <c r="G52" s="11">
        <v>3592</v>
      </c>
      <c r="H52" s="11">
        <v>3942</v>
      </c>
      <c r="I52" s="11" t="s">
        <v>7</v>
      </c>
      <c r="J52" s="11" t="s">
        <v>7</v>
      </c>
      <c r="K52" s="11" t="s">
        <v>7</v>
      </c>
      <c r="L52" s="13">
        <f>SUM(E52:H52)</f>
        <v>11411</v>
      </c>
      <c r="M52" s="8"/>
    </row>
    <row r="53" spans="1:27" x14ac:dyDescent="0.35">
      <c r="B53" s="55"/>
      <c r="C53" s="62"/>
      <c r="D53" s="14" t="s">
        <v>20</v>
      </c>
      <c r="E53" s="15">
        <f>E52/L66</f>
        <v>3.2251531568021873E-2</v>
      </c>
      <c r="F53" s="15">
        <f>F52/L67</f>
        <v>9.0155267404975231E-2</v>
      </c>
      <c r="G53" s="15">
        <f>G52/L68</f>
        <v>0.10482388303615724</v>
      </c>
      <c r="H53" s="15">
        <f>H52/L69</f>
        <v>7.4971472042601753E-2</v>
      </c>
      <c r="I53" s="15"/>
      <c r="J53" s="15"/>
      <c r="K53" s="15"/>
      <c r="L53" s="17">
        <f>L52/L73</f>
        <v>8.0056968064208339E-2</v>
      </c>
      <c r="M53" s="8"/>
    </row>
    <row r="54" spans="1:27" x14ac:dyDescent="0.35">
      <c r="B54" s="55"/>
      <c r="C54" s="63" t="s">
        <v>21</v>
      </c>
      <c r="D54" s="18" t="s">
        <v>19</v>
      </c>
      <c r="E54" s="19">
        <v>2595</v>
      </c>
      <c r="F54" s="19">
        <v>13496</v>
      </c>
      <c r="G54" s="19">
        <v>11710</v>
      </c>
      <c r="H54" s="19">
        <v>11809</v>
      </c>
      <c r="I54" s="19" t="s">
        <v>7</v>
      </c>
      <c r="J54" s="19" t="s">
        <v>7</v>
      </c>
      <c r="K54" s="19" t="s">
        <v>7</v>
      </c>
      <c r="L54" s="21">
        <f>SUM(E54:H54)</f>
        <v>39610</v>
      </c>
      <c r="M54" s="8"/>
    </row>
    <row r="55" spans="1:27" ht="15" thickBot="1" x14ac:dyDescent="0.4">
      <c r="B55" s="56"/>
      <c r="C55" s="64"/>
      <c r="D55" s="23" t="s">
        <v>20</v>
      </c>
      <c r="E55" s="24">
        <f>E54/L79</f>
        <v>2.5207880012433945E-2</v>
      </c>
      <c r="F55" s="24">
        <f>F54/L80</f>
        <v>7.7409733574234987E-2</v>
      </c>
      <c r="G55" s="24">
        <f>G54/L81</f>
        <v>6.9596743038839851E-2</v>
      </c>
      <c r="H55" s="24">
        <f>H54/L82</f>
        <v>5.9003107793466639E-2</v>
      </c>
      <c r="I55" s="24"/>
      <c r="J55" s="24"/>
      <c r="K55" s="24"/>
      <c r="L55" s="26">
        <f>L54/L86</f>
        <v>6.1345607617324827E-2</v>
      </c>
      <c r="M55" s="8"/>
    </row>
    <row r="56" spans="1:27" x14ac:dyDescent="0.35">
      <c r="B56" s="57" t="s">
        <v>14</v>
      </c>
      <c r="C56" s="65" t="s">
        <v>18</v>
      </c>
      <c r="D56" s="27" t="s">
        <v>19</v>
      </c>
      <c r="E56" s="28">
        <v>634</v>
      </c>
      <c r="F56" s="28">
        <v>2999</v>
      </c>
      <c r="G56" s="28">
        <v>3020</v>
      </c>
      <c r="H56" s="28">
        <v>3446</v>
      </c>
      <c r="I56" s="28" t="s">
        <v>7</v>
      </c>
      <c r="J56" s="28" t="s">
        <v>7</v>
      </c>
      <c r="K56" s="28" t="s">
        <v>7</v>
      </c>
      <c r="L56" s="30">
        <f>SUM(E56:H56)</f>
        <v>10099</v>
      </c>
      <c r="M56" s="8"/>
    </row>
    <row r="57" spans="1:27" x14ac:dyDescent="0.35">
      <c r="B57" s="58"/>
      <c r="C57" s="66"/>
      <c r="D57" s="31" t="s">
        <v>20</v>
      </c>
      <c r="E57" s="32">
        <f>E56/M66</f>
        <v>3.8548063476621874E-2</v>
      </c>
      <c r="F57" s="32">
        <f>F56/M67</f>
        <v>9.5257758155194869E-2</v>
      </c>
      <c r="G57" s="32">
        <f>G56/M68</f>
        <v>0.1083369206485866</v>
      </c>
      <c r="H57" s="32">
        <f>H56/M69</f>
        <v>7.5949925063916068E-2</v>
      </c>
      <c r="I57" s="32"/>
      <c r="J57" s="32"/>
      <c r="K57" s="32"/>
      <c r="L57" s="34">
        <f>L56/M73</f>
        <v>8.3340210269190779E-2</v>
      </c>
      <c r="M57" s="8"/>
    </row>
    <row r="58" spans="1:27" x14ac:dyDescent="0.35">
      <c r="B58" s="58"/>
      <c r="C58" s="67" t="s">
        <v>21</v>
      </c>
      <c r="D58" s="35" t="s">
        <v>19</v>
      </c>
      <c r="E58" s="36">
        <v>2524</v>
      </c>
      <c r="F58" s="36">
        <v>13982</v>
      </c>
      <c r="G58" s="36">
        <v>9043</v>
      </c>
      <c r="H58" s="36">
        <v>10986</v>
      </c>
      <c r="I58" s="36" t="s">
        <v>7</v>
      </c>
      <c r="J58" s="36" t="s">
        <v>7</v>
      </c>
      <c r="K58" s="36" t="s">
        <v>7</v>
      </c>
      <c r="L58" s="38">
        <f>SUM(E58:H58)</f>
        <v>36535</v>
      </c>
      <c r="M58" s="8"/>
    </row>
    <row r="59" spans="1:27" ht="15" thickBot="1" x14ac:dyDescent="0.4">
      <c r="B59" s="59"/>
      <c r="C59" s="68"/>
      <c r="D59" s="40" t="s">
        <v>20</v>
      </c>
      <c r="E59" s="41">
        <f>E58/M79</f>
        <v>2.7300653311988925E-2</v>
      </c>
      <c r="F59" s="41">
        <f>F58/M80</f>
        <v>9.0111108246758262E-2</v>
      </c>
      <c r="G59" s="41">
        <f>G58/M81</f>
        <v>6.6112500182772593E-2</v>
      </c>
      <c r="H59" s="41">
        <f>H58/M82</f>
        <v>6.4055694519757206E-2</v>
      </c>
      <c r="I59" s="41"/>
      <c r="J59" s="41"/>
      <c r="K59" s="41"/>
      <c r="L59" s="43">
        <f>L58/M86</f>
        <v>6.5721661075183707E-2</v>
      </c>
      <c r="M59" s="8"/>
    </row>
    <row r="60" spans="1:27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52"/>
      <c r="M60" s="8"/>
    </row>
    <row r="61" spans="1:27" x14ac:dyDescent="0.35">
      <c r="A61" s="69"/>
      <c r="B61" s="69"/>
      <c r="C61" s="69"/>
      <c r="D61" s="69"/>
      <c r="E61" s="69"/>
      <c r="F61" s="8"/>
      <c r="G61" s="53"/>
      <c r="H61" s="53"/>
      <c r="I61" s="53"/>
      <c r="J61" s="8"/>
      <c r="K61" s="52"/>
      <c r="L61" s="8"/>
    </row>
    <row r="62" spans="1:27" x14ac:dyDescent="0.35"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35">
      <c r="A63" s="9" t="s">
        <v>22</v>
      </c>
      <c r="B63" s="9"/>
      <c r="C63" s="9"/>
      <c r="D63" s="9"/>
      <c r="E63" s="9"/>
      <c r="F63" s="8"/>
      <c r="G63" s="8"/>
      <c r="H63" s="8"/>
      <c r="I63" s="8"/>
      <c r="J63" s="8"/>
      <c r="K63" s="8"/>
      <c r="L63" s="8"/>
      <c r="M63" s="8"/>
      <c r="N63" s="8"/>
    </row>
    <row r="64" spans="1:27" ht="15" thickBot="1" x14ac:dyDescent="0.4">
      <c r="A64" s="9"/>
      <c r="B64" s="9"/>
      <c r="C64" s="9"/>
      <c r="D64" s="9"/>
      <c r="E64" s="9"/>
      <c r="F64" s="8"/>
      <c r="G64" s="8"/>
      <c r="H64" s="8"/>
      <c r="I64" s="8"/>
      <c r="J64" s="8"/>
      <c r="K64" s="8"/>
      <c r="L64" s="8"/>
      <c r="M64" s="8"/>
      <c r="N64" s="8"/>
    </row>
    <row r="65" spans="1:14" ht="15" thickBot="1" x14ac:dyDescent="0.4">
      <c r="A65" s="9"/>
      <c r="B65" s="70"/>
      <c r="C65" s="71">
        <v>2010</v>
      </c>
      <c r="D65" s="71">
        <v>2011</v>
      </c>
      <c r="E65" s="71">
        <v>2012</v>
      </c>
      <c r="F65" s="71">
        <v>2013</v>
      </c>
      <c r="G65" s="71">
        <v>2014</v>
      </c>
      <c r="H65" s="71">
        <v>2015</v>
      </c>
      <c r="I65" s="71">
        <v>2016</v>
      </c>
      <c r="J65" s="71">
        <v>2017</v>
      </c>
      <c r="K65" s="71">
        <v>2018</v>
      </c>
      <c r="L65" s="71">
        <v>2019</v>
      </c>
      <c r="M65" s="72" t="s">
        <v>14</v>
      </c>
      <c r="N65" s="8"/>
    </row>
    <row r="66" spans="1:14" x14ac:dyDescent="0.35">
      <c r="A66" s="9"/>
      <c r="B66" s="73" t="s">
        <v>3</v>
      </c>
      <c r="C66" s="22">
        <v>18409</v>
      </c>
      <c r="D66" s="22">
        <v>18999</v>
      </c>
      <c r="E66" s="22">
        <v>18492</v>
      </c>
      <c r="F66" s="22">
        <v>18876</v>
      </c>
      <c r="G66" s="22">
        <v>18644</v>
      </c>
      <c r="H66" s="22">
        <v>18538</v>
      </c>
      <c r="I66" s="22">
        <v>19335</v>
      </c>
      <c r="J66" s="22">
        <v>19300</v>
      </c>
      <c r="K66" s="8">
        <v>19044</v>
      </c>
      <c r="L66" s="8">
        <v>19751</v>
      </c>
      <c r="M66" s="74">
        <v>16447</v>
      </c>
      <c r="N66" s="8"/>
    </row>
    <row r="67" spans="1:14" x14ac:dyDescent="0.35">
      <c r="A67" s="9"/>
      <c r="B67" s="73" t="s">
        <v>4</v>
      </c>
      <c r="C67" s="22">
        <v>26530</v>
      </c>
      <c r="D67" s="22">
        <v>27734</v>
      </c>
      <c r="E67" s="22">
        <v>28579</v>
      </c>
      <c r="F67" s="22">
        <v>29453</v>
      </c>
      <c r="G67" s="22">
        <v>29985</v>
      </c>
      <c r="H67" s="22">
        <v>30611</v>
      </c>
      <c r="I67" s="22">
        <v>32765</v>
      </c>
      <c r="J67" s="22">
        <v>34762</v>
      </c>
      <c r="K67" s="8">
        <v>35309</v>
      </c>
      <c r="L67" s="8">
        <v>35938</v>
      </c>
      <c r="M67" s="74">
        <v>31483</v>
      </c>
      <c r="N67" s="8"/>
    </row>
    <row r="68" spans="1:14" x14ac:dyDescent="0.35">
      <c r="A68" s="9"/>
      <c r="B68" s="73" t="s">
        <v>5</v>
      </c>
      <c r="C68" s="22">
        <v>29840</v>
      </c>
      <c r="D68" s="22">
        <v>32344</v>
      </c>
      <c r="E68" s="22">
        <v>32700</v>
      </c>
      <c r="F68" s="22">
        <v>33758</v>
      </c>
      <c r="G68" s="22">
        <v>34549</v>
      </c>
      <c r="H68" s="22">
        <v>34845</v>
      </c>
      <c r="I68" s="22">
        <v>34895</v>
      </c>
      <c r="J68" s="22">
        <v>34474</v>
      </c>
      <c r="K68" s="8">
        <v>34774</v>
      </c>
      <c r="L68" s="8">
        <v>34267</v>
      </c>
      <c r="M68" s="74">
        <v>27876</v>
      </c>
      <c r="N68" s="8"/>
    </row>
    <row r="69" spans="1:14" x14ac:dyDescent="0.35">
      <c r="A69" s="9"/>
      <c r="B69" s="73" t="s">
        <v>6</v>
      </c>
      <c r="C69" s="22">
        <v>40392</v>
      </c>
      <c r="D69" s="22">
        <v>43017</v>
      </c>
      <c r="E69" s="22">
        <v>44784</v>
      </c>
      <c r="F69" s="22">
        <v>44797</v>
      </c>
      <c r="G69" s="22">
        <v>46852</v>
      </c>
      <c r="H69" s="22">
        <v>46605</v>
      </c>
      <c r="I69" s="22">
        <v>46029</v>
      </c>
      <c r="J69" s="22">
        <v>45615</v>
      </c>
      <c r="K69" s="8">
        <v>49618</v>
      </c>
      <c r="L69" s="8">
        <v>52580</v>
      </c>
      <c r="M69" s="74">
        <v>45372</v>
      </c>
      <c r="N69" s="8"/>
    </row>
    <row r="70" spans="1:14" x14ac:dyDescent="0.35">
      <c r="A70" s="9"/>
      <c r="B70" s="73" t="s">
        <v>8</v>
      </c>
      <c r="C70" s="22">
        <v>22158</v>
      </c>
      <c r="D70" s="22">
        <v>23684</v>
      </c>
      <c r="E70" s="22">
        <v>25111</v>
      </c>
      <c r="F70" s="22">
        <v>25059</v>
      </c>
      <c r="G70" s="22">
        <v>25699</v>
      </c>
      <c r="H70" s="22">
        <v>25831</v>
      </c>
      <c r="I70" s="22">
        <v>27120</v>
      </c>
      <c r="J70" s="39" t="s">
        <v>7</v>
      </c>
      <c r="K70" s="39" t="s">
        <v>7</v>
      </c>
      <c r="L70" s="39" t="s">
        <v>7</v>
      </c>
      <c r="M70" s="75" t="s">
        <v>7</v>
      </c>
      <c r="N70" s="8"/>
    </row>
    <row r="71" spans="1:14" x14ac:dyDescent="0.35">
      <c r="A71" s="9"/>
      <c r="B71" s="73" t="s">
        <v>9</v>
      </c>
      <c r="C71" s="22">
        <v>14610</v>
      </c>
      <c r="D71" s="22">
        <v>15471</v>
      </c>
      <c r="E71" s="22">
        <v>16011</v>
      </c>
      <c r="F71" s="22">
        <v>15940</v>
      </c>
      <c r="G71" s="22">
        <v>17445</v>
      </c>
      <c r="H71" s="22">
        <v>17373</v>
      </c>
      <c r="I71" s="22">
        <v>15778</v>
      </c>
      <c r="J71" s="39" t="s">
        <v>7</v>
      </c>
      <c r="K71" s="39" t="s">
        <v>7</v>
      </c>
      <c r="L71" s="39" t="s">
        <v>7</v>
      </c>
      <c r="M71" s="75" t="s">
        <v>7</v>
      </c>
      <c r="N71" s="8"/>
    </row>
    <row r="72" spans="1:14" ht="15" thickBot="1" x14ac:dyDescent="0.4">
      <c r="A72" s="9"/>
      <c r="B72" s="73" t="s">
        <v>10</v>
      </c>
      <c r="C72" s="22">
        <v>3624</v>
      </c>
      <c r="D72" s="22">
        <v>3862</v>
      </c>
      <c r="E72" s="22">
        <v>3662</v>
      </c>
      <c r="F72" s="22">
        <v>3798</v>
      </c>
      <c r="G72" s="22">
        <v>3708</v>
      </c>
      <c r="H72" s="22">
        <v>3401</v>
      </c>
      <c r="I72" s="22">
        <v>3131</v>
      </c>
      <c r="J72" s="39" t="s">
        <v>7</v>
      </c>
      <c r="K72" s="39" t="s">
        <v>7</v>
      </c>
      <c r="L72" s="39" t="s">
        <v>7</v>
      </c>
      <c r="M72" s="75" t="s">
        <v>7</v>
      </c>
      <c r="N72" s="8"/>
    </row>
    <row r="73" spans="1:14" ht="15" thickBot="1" x14ac:dyDescent="0.4">
      <c r="A73" s="9"/>
      <c r="B73" s="76" t="s">
        <v>0</v>
      </c>
      <c r="C73" s="77">
        <f>SUM(C66+C67+C68+C70+C71+C72)</f>
        <v>115171</v>
      </c>
      <c r="D73" s="77">
        <f t="shared" ref="D73:I73" si="2">SUM(D66+D67+D68+D70+D71+D72)</f>
        <v>122094</v>
      </c>
      <c r="E73" s="77">
        <f t="shared" si="2"/>
        <v>124555</v>
      </c>
      <c r="F73" s="77">
        <f t="shared" si="2"/>
        <v>126884</v>
      </c>
      <c r="G73" s="77">
        <f>SUM(G66+G67+G68+G70+G71+G72)</f>
        <v>130030</v>
      </c>
      <c r="H73" s="77">
        <f t="shared" si="2"/>
        <v>130599</v>
      </c>
      <c r="I73" s="77">
        <f t="shared" si="2"/>
        <v>133024</v>
      </c>
      <c r="J73" s="77">
        <f>SUM(J66:J69)</f>
        <v>134151</v>
      </c>
      <c r="K73" s="77">
        <f>SUM(K66:K69)</f>
        <v>138745</v>
      </c>
      <c r="L73" s="77">
        <f>SUM(L66:L69)</f>
        <v>142536</v>
      </c>
      <c r="M73" s="78">
        <f>SUM(M66:M69)</f>
        <v>121178</v>
      </c>
      <c r="N73" s="8"/>
    </row>
    <row r="74" spans="1:14" x14ac:dyDescent="0.35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35">
      <c r="A75" s="9" t="s">
        <v>23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3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5" thickBot="1" x14ac:dyDescent="0.4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5" thickBot="1" x14ac:dyDescent="0.4">
      <c r="A78" s="9"/>
      <c r="B78" s="70"/>
      <c r="C78" s="71">
        <v>2010</v>
      </c>
      <c r="D78" s="71">
        <v>2011</v>
      </c>
      <c r="E78" s="71">
        <v>2012</v>
      </c>
      <c r="F78" s="71">
        <v>2013</v>
      </c>
      <c r="G78" s="71">
        <v>2014</v>
      </c>
      <c r="H78" s="71">
        <v>2015</v>
      </c>
      <c r="I78" s="71">
        <v>2016</v>
      </c>
      <c r="J78" s="71">
        <v>2017</v>
      </c>
      <c r="K78" s="71">
        <v>2018</v>
      </c>
      <c r="L78" s="71">
        <v>2019</v>
      </c>
      <c r="M78" s="72" t="s">
        <v>14</v>
      </c>
      <c r="N78" s="8"/>
    </row>
    <row r="79" spans="1:14" x14ac:dyDescent="0.35">
      <c r="A79" s="9"/>
      <c r="B79" s="73" t="s">
        <v>3</v>
      </c>
      <c r="C79" s="22">
        <v>102752</v>
      </c>
      <c r="D79" s="22">
        <v>101344</v>
      </c>
      <c r="E79" s="22">
        <v>100419</v>
      </c>
      <c r="F79" s="22">
        <v>100634</v>
      </c>
      <c r="G79" s="22">
        <v>99321</v>
      </c>
      <c r="H79" s="22">
        <v>98795</v>
      </c>
      <c r="I79" s="22">
        <v>104005</v>
      </c>
      <c r="J79" s="22">
        <v>100523</v>
      </c>
      <c r="K79" s="8">
        <v>99882</v>
      </c>
      <c r="L79" s="8">
        <v>102944</v>
      </c>
      <c r="M79" s="74">
        <v>92452</v>
      </c>
      <c r="N79" s="8"/>
    </row>
    <row r="80" spans="1:14" x14ac:dyDescent="0.35">
      <c r="A80" s="9"/>
      <c r="B80" s="73" t="s">
        <v>4</v>
      </c>
      <c r="C80" s="22">
        <v>158836</v>
      </c>
      <c r="D80" s="22">
        <v>156010</v>
      </c>
      <c r="E80" s="22">
        <v>158704</v>
      </c>
      <c r="F80" s="22">
        <v>159804</v>
      </c>
      <c r="G80" s="22">
        <v>158170</v>
      </c>
      <c r="H80" s="22">
        <v>161004</v>
      </c>
      <c r="I80" s="22">
        <v>169160</v>
      </c>
      <c r="J80" s="22">
        <v>170864</v>
      </c>
      <c r="K80" s="8">
        <v>170923</v>
      </c>
      <c r="L80" s="8">
        <v>174345</v>
      </c>
      <c r="M80" s="74">
        <v>155164</v>
      </c>
      <c r="N80" s="8"/>
    </row>
    <row r="81" spans="1:14" x14ac:dyDescent="0.35">
      <c r="A81" s="9"/>
      <c r="B81" s="73" t="s">
        <v>5</v>
      </c>
      <c r="C81" s="22">
        <v>163253</v>
      </c>
      <c r="D81" s="22">
        <v>167003</v>
      </c>
      <c r="E81" s="22">
        <v>165226</v>
      </c>
      <c r="F81" s="22">
        <v>166744</v>
      </c>
      <c r="G81" s="22">
        <v>166316</v>
      </c>
      <c r="H81" s="22">
        <v>170288</v>
      </c>
      <c r="I81" s="22">
        <v>171127</v>
      </c>
      <c r="J81" s="22">
        <v>169818</v>
      </c>
      <c r="K81" s="8">
        <v>170728</v>
      </c>
      <c r="L81" s="8">
        <v>168255</v>
      </c>
      <c r="M81" s="74">
        <v>136782</v>
      </c>
      <c r="N81" s="8"/>
    </row>
    <row r="82" spans="1:14" x14ac:dyDescent="0.35">
      <c r="A82" s="9"/>
      <c r="B82" s="73" t="s">
        <v>6</v>
      </c>
      <c r="C82" s="22">
        <v>208666</v>
      </c>
      <c r="D82" s="22">
        <v>209291</v>
      </c>
      <c r="E82" s="22">
        <v>217947</v>
      </c>
      <c r="F82" s="22">
        <v>206211</v>
      </c>
      <c r="G82" s="22">
        <v>208381</v>
      </c>
      <c r="H82" s="22">
        <v>206854</v>
      </c>
      <c r="I82" s="22">
        <v>200254</v>
      </c>
      <c r="J82" s="22">
        <v>195796</v>
      </c>
      <c r="K82" s="8">
        <v>204326</v>
      </c>
      <c r="L82" s="8">
        <v>200142</v>
      </c>
      <c r="M82" s="74">
        <v>171507</v>
      </c>
      <c r="N82" s="8"/>
    </row>
    <row r="83" spans="1:14" x14ac:dyDescent="0.35">
      <c r="A83" s="9"/>
      <c r="B83" s="73" t="s">
        <v>8</v>
      </c>
      <c r="C83" s="22">
        <v>119416</v>
      </c>
      <c r="D83" s="22">
        <v>119640</v>
      </c>
      <c r="E83" s="22">
        <v>124804</v>
      </c>
      <c r="F83" s="22">
        <v>119364</v>
      </c>
      <c r="G83" s="22">
        <v>118024</v>
      </c>
      <c r="H83" s="22">
        <v>119758</v>
      </c>
      <c r="I83" s="22">
        <v>119061</v>
      </c>
      <c r="J83" s="39" t="s">
        <v>7</v>
      </c>
      <c r="K83" s="39" t="s">
        <v>7</v>
      </c>
      <c r="L83" s="39" t="s">
        <v>7</v>
      </c>
      <c r="M83" s="75" t="s">
        <v>7</v>
      </c>
      <c r="N83" s="8"/>
    </row>
    <row r="84" spans="1:14" x14ac:dyDescent="0.35">
      <c r="A84" s="9"/>
      <c r="B84" s="73" t="s">
        <v>9</v>
      </c>
      <c r="C84" s="22">
        <v>63286</v>
      </c>
      <c r="D84" s="22">
        <v>65469</v>
      </c>
      <c r="E84" s="22">
        <v>68622</v>
      </c>
      <c r="F84" s="22">
        <v>64599</v>
      </c>
      <c r="G84" s="22">
        <v>64441</v>
      </c>
      <c r="H84" s="22">
        <v>60660</v>
      </c>
      <c r="I84" s="22">
        <v>55403</v>
      </c>
      <c r="J84" s="39" t="s">
        <v>7</v>
      </c>
      <c r="K84" s="39" t="s">
        <v>7</v>
      </c>
      <c r="L84" s="39" t="s">
        <v>7</v>
      </c>
      <c r="M84" s="75" t="s">
        <v>7</v>
      </c>
      <c r="N84" s="8"/>
    </row>
    <row r="85" spans="1:14" ht="15" thickBot="1" x14ac:dyDescent="0.4">
      <c r="A85" s="9"/>
      <c r="B85" s="73" t="s">
        <v>10</v>
      </c>
      <c r="C85" s="22">
        <v>25964</v>
      </c>
      <c r="D85" s="22">
        <v>24182</v>
      </c>
      <c r="E85" s="22">
        <v>24521</v>
      </c>
      <c r="F85" s="22">
        <v>22248</v>
      </c>
      <c r="G85" s="22">
        <v>25916</v>
      </c>
      <c r="H85" s="22">
        <v>26436</v>
      </c>
      <c r="I85" s="22">
        <v>25790</v>
      </c>
      <c r="J85" s="39" t="s">
        <v>7</v>
      </c>
      <c r="K85" s="39" t="s">
        <v>7</v>
      </c>
      <c r="L85" s="39" t="s">
        <v>7</v>
      </c>
      <c r="M85" s="75" t="s">
        <v>7</v>
      </c>
      <c r="N85" s="8"/>
    </row>
    <row r="86" spans="1:14" ht="15" thickBot="1" x14ac:dyDescent="0.4">
      <c r="A86" s="9"/>
      <c r="B86" s="76" t="s">
        <v>0</v>
      </c>
      <c r="C86" s="77">
        <f>SUM(C79+C80+C81+C83+C84+C85)</f>
        <v>633507</v>
      </c>
      <c r="D86" s="77">
        <f t="shared" ref="D86:I86" si="3">SUM(D79+D80+D81+D83+D84+D85)</f>
        <v>633648</v>
      </c>
      <c r="E86" s="77">
        <f t="shared" si="3"/>
        <v>642296</v>
      </c>
      <c r="F86" s="77">
        <f t="shared" si="3"/>
        <v>633393</v>
      </c>
      <c r="G86" s="77">
        <f t="shared" si="3"/>
        <v>632188</v>
      </c>
      <c r="H86" s="77">
        <f t="shared" si="3"/>
        <v>636941</v>
      </c>
      <c r="I86" s="77">
        <f t="shared" si="3"/>
        <v>644546</v>
      </c>
      <c r="J86" s="77">
        <f>SUM(J79:J82)</f>
        <v>637001</v>
      </c>
      <c r="K86" s="77">
        <f>SUM(K79:K82)</f>
        <v>645859</v>
      </c>
      <c r="L86" s="77">
        <f>SUM(L79:L82)</f>
        <v>645686</v>
      </c>
      <c r="M86" s="78">
        <f>SUM(M79:M82)</f>
        <v>555905</v>
      </c>
      <c r="N86" s="8"/>
    </row>
    <row r="87" spans="1:14" x14ac:dyDescent="0.35">
      <c r="A87" s="9"/>
      <c r="B87" s="9"/>
      <c r="C87" s="9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</row>
  </sheetData>
  <mergeCells count="38">
    <mergeCell ref="B56:B59"/>
    <mergeCell ref="C56:C57"/>
    <mergeCell ref="C58:C59"/>
    <mergeCell ref="A61:E61"/>
    <mergeCell ref="B48:B51"/>
    <mergeCell ref="C48:C49"/>
    <mergeCell ref="C50:C51"/>
    <mergeCell ref="B52:B55"/>
    <mergeCell ref="C52:C53"/>
    <mergeCell ref="C54:C55"/>
    <mergeCell ref="C40:C41"/>
    <mergeCell ref="C42:C43"/>
    <mergeCell ref="B44:B47"/>
    <mergeCell ref="C44:C45"/>
    <mergeCell ref="C46:C47"/>
    <mergeCell ref="C30:C31"/>
    <mergeCell ref="C32:C33"/>
    <mergeCell ref="C34:C35"/>
    <mergeCell ref="C36:C37"/>
    <mergeCell ref="C38:C39"/>
    <mergeCell ref="C20:C21"/>
    <mergeCell ref="C22:C23"/>
    <mergeCell ref="C24:C25"/>
    <mergeCell ref="C26:C27"/>
    <mergeCell ref="C28:C29"/>
    <mergeCell ref="C11:D11"/>
    <mergeCell ref="C12:C13"/>
    <mergeCell ref="C14:C15"/>
    <mergeCell ref="C16:C17"/>
    <mergeCell ref="C18:C19"/>
    <mergeCell ref="B36:B39"/>
    <mergeCell ref="B40:B43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  <ignoredErrors>
    <ignoredError sqref="L13 L15 L17 L19 L21 L23 L25 L27 L29 L31 L35 L33 L37 L39 L41 L45 L47 L49 L51 L53 L55 L57" formula="1"/>
    <ignoredError sqref="H33:I33 E33:G33 K33" formula="1" formulaRange="1"/>
    <ignoredError sqref="H35:K35 E35:G35 J73:L73 J86:L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2022-05-03T20:08:37Z</dcterms:modified>
</cp:coreProperties>
</file>