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8_Non-Ré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I37" i="13" l="1"/>
  <c r="G37" i="13"/>
  <c r="E37" i="13"/>
  <c r="C37" i="13"/>
  <c r="K33" i="13"/>
  <c r="H33" i="13" s="1"/>
  <c r="K34" i="13"/>
  <c r="D34" i="13" s="1"/>
  <c r="K35" i="13"/>
  <c r="J35" i="13" s="1"/>
  <c r="K36" i="13"/>
  <c r="J36" i="13" s="1"/>
  <c r="K38" i="13"/>
  <c r="F38" i="13" s="1"/>
  <c r="K39" i="13"/>
  <c r="D39" i="13" s="1"/>
  <c r="K40" i="13"/>
  <c r="F40" i="13" s="1"/>
  <c r="K41" i="13"/>
  <c r="H41" i="13" s="1"/>
  <c r="K42" i="13"/>
  <c r="H42" i="13" s="1"/>
  <c r="K43" i="13"/>
  <c r="D43" i="13" s="1"/>
  <c r="K32" i="13"/>
  <c r="H32" i="13" s="1"/>
  <c r="H40" i="13" l="1"/>
  <c r="J33" i="13"/>
  <c r="F32" i="13"/>
  <c r="F43" i="13"/>
  <c r="J32" i="13"/>
  <c r="D32" i="13"/>
  <c r="D41" i="13"/>
  <c r="F35" i="13"/>
  <c r="J41" i="13"/>
  <c r="K37" i="13"/>
  <c r="F42" i="13"/>
  <c r="F41" i="13"/>
  <c r="J43" i="13"/>
  <c r="D42" i="13"/>
  <c r="F36" i="13"/>
  <c r="J42" i="13"/>
  <c r="D40" i="13"/>
  <c r="F34" i="13"/>
  <c r="J40" i="13"/>
  <c r="D33" i="13"/>
  <c r="F33" i="13"/>
  <c r="J34" i="13"/>
  <c r="H39" i="13"/>
  <c r="D36" i="13"/>
  <c r="H43" i="13"/>
  <c r="H34" i="13"/>
  <c r="J38" i="13"/>
  <c r="H36" i="13"/>
  <c r="D38" i="13"/>
  <c r="J39" i="13"/>
  <c r="D35" i="13"/>
  <c r="F39" i="13"/>
  <c r="H38" i="13"/>
  <c r="H35" i="13"/>
  <c r="D37" i="13" l="1"/>
  <c r="J37" i="13"/>
  <c r="F37" i="13"/>
  <c r="H37" i="13"/>
</calcChain>
</file>

<file path=xl/sharedStrings.xml><?xml version="1.0" encoding="utf-8"?>
<sst xmlns="http://schemas.openxmlformats.org/spreadsheetml/2006/main" count="17" uniqueCount="17">
  <si>
    <t>Référence : Carte sanitaire 2021</t>
  </si>
  <si>
    <t>Source : données IGSS / Traitement : Observatoire national de la santé</t>
  </si>
  <si>
    <t>Années de référence : 2010-2020</t>
  </si>
  <si>
    <t>Unités : Nombre de séjours</t>
  </si>
  <si>
    <t>Périmètre d'inclusion : activité opposable, non-résidents, centres hospitaliers, hors activité de rééducation, présence à minuit et hospitalisation de jour (ESMJ+PSA)</t>
  </si>
  <si>
    <t>2020 (p)</t>
  </si>
  <si>
    <t>TOTAL</t>
  </si>
  <si>
    <t>France</t>
  </si>
  <si>
    <t>Allemagne</t>
  </si>
  <si>
    <t>Belgique</t>
  </si>
  <si>
    <t>Autres</t>
  </si>
  <si>
    <t>Moy. 2010-14</t>
  </si>
  <si>
    <t>Figure : Evolution de la répartition des séjours hospitaliers des non-résidents, selon le pays de résidence, au GDL, 2010-2020</t>
  </si>
  <si>
    <t>France (%)</t>
  </si>
  <si>
    <t>Allemagne (%)</t>
  </si>
  <si>
    <t>Belgique (%)</t>
  </si>
  <si>
    <t>Autres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</si>
</sst>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&quot;$&quot;* #,##0_);_(&quot;$&quot;* \(#,##0\);_(&quot;$&quot;* &quot;-&quot;_);_(@_)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95B3D7"/>
      </left>
      <right style="thin">
        <color rgb="FF95B3D7"/>
      </right>
      <top/>
      <bottom/>
      <diagonal/>
    </border>
    <border>
      <left style="thick">
        <color rgb="FF95B3D7"/>
      </left>
      <right style="thick">
        <color rgb="FF95B3D7"/>
      </right>
      <top style="thick">
        <color rgb="FF95B3D7"/>
      </top>
      <bottom style="thick">
        <color rgb="FF95B3D7"/>
      </bottom>
      <diagonal/>
    </border>
    <border>
      <left style="thin">
        <color rgb="FF95B3D7"/>
      </left>
      <right style="thick">
        <color rgb="FF95B3D7"/>
      </right>
      <top/>
      <bottom/>
      <diagonal/>
    </border>
    <border>
      <left style="thin">
        <color rgb="FF95B3D7"/>
      </left>
      <right style="thin">
        <color rgb="FF95B3D7"/>
      </right>
      <top/>
      <bottom style="thick">
        <color rgb="FF95B3D7"/>
      </bottom>
      <diagonal/>
    </border>
    <border>
      <left style="thin">
        <color rgb="FF95B3D7"/>
      </left>
      <right style="thick">
        <color rgb="FF95B3D7"/>
      </right>
      <top/>
      <bottom style="thick">
        <color rgb="FF95B3D7"/>
      </bottom>
      <diagonal/>
    </border>
    <border>
      <left style="thin">
        <color rgb="FF95B3D7"/>
      </left>
      <right style="thin">
        <color rgb="FF95B3D7"/>
      </right>
      <top style="thick">
        <color rgb="FF95B3D7"/>
      </top>
      <bottom style="thick">
        <color rgb="FF95B3D7"/>
      </bottom>
      <diagonal/>
    </border>
    <border>
      <left style="thin">
        <color rgb="FF95B3D7"/>
      </left>
      <right style="thick">
        <color rgb="FF95B3D7"/>
      </right>
      <top style="thick">
        <color rgb="FF95B3D7"/>
      </top>
      <bottom style="thick">
        <color rgb="FF95B3D7"/>
      </bottom>
      <diagonal/>
    </border>
    <border>
      <left/>
      <right style="thin">
        <color rgb="FF95B3D7"/>
      </right>
      <top style="thick">
        <color rgb="FF95B3D7"/>
      </top>
      <bottom style="thick">
        <color rgb="FF95B3D7"/>
      </bottom>
      <diagonal/>
    </border>
    <border>
      <left/>
      <right style="thin">
        <color rgb="FF95B3D7"/>
      </right>
      <top/>
      <bottom/>
      <diagonal/>
    </border>
    <border>
      <left/>
      <right style="thin">
        <color rgb="FF95B3D7"/>
      </right>
      <top/>
      <bottom style="thick">
        <color rgb="FF95B3D7"/>
      </bottom>
      <diagonal/>
    </border>
    <border>
      <left style="thick">
        <color rgb="FF95B3D7"/>
      </left>
      <right style="thick">
        <color rgb="FF95B3D7"/>
      </right>
      <top/>
      <bottom/>
      <diagonal/>
    </border>
    <border>
      <left style="thick">
        <color rgb="FF95B3D7"/>
      </left>
      <right style="thick">
        <color rgb="FF95B3D7"/>
      </right>
      <top/>
      <bottom style="thick">
        <color rgb="FF95B3D7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1" xfId="0" applyBorder="1"/>
    <xf numFmtId="166" fontId="0" fillId="0" borderId="1" xfId="0" applyNumberFormat="1" applyBorder="1"/>
    <xf numFmtId="1" fontId="0" fillId="0" borderId="1" xfId="0" applyNumberFormat="1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66" fontId="0" fillId="0" borderId="4" xfId="0" applyNumberFormat="1" applyBorder="1"/>
    <xf numFmtId="0" fontId="0" fillId="0" borderId="5" xfId="0" applyBorder="1"/>
    <xf numFmtId="0" fontId="7" fillId="0" borderId="6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0" fillId="0" borderId="9" xfId="0" applyBorder="1"/>
    <xf numFmtId="1" fontId="0" fillId="0" borderId="9" xfId="0" applyNumberFormat="1" applyBorder="1"/>
    <xf numFmtId="0" fontId="0" fillId="0" borderId="10" xfId="0" applyBorder="1"/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95B3D7"/>
      <color rgb="FFBFBFBF"/>
      <color rgb="FFC00000"/>
      <color rgb="FF0070C0"/>
      <color rgb="FF00B050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LU" sz="1000" b="1" i="0" strike="noStrike" baseline="0">
                <a:effectLst/>
                <a:latin typeface="+mn-lt"/>
              </a:rPr>
              <a:t>Evolution de la répartition des séjours hospitaliers des non-résidents, </a:t>
            </a:r>
          </a:p>
          <a:p>
            <a:pPr>
              <a:defRPr sz="1200"/>
            </a:pPr>
            <a:r>
              <a:rPr lang="fr-LU" sz="1000" b="1" i="0" strike="noStrike" baseline="0">
                <a:effectLst/>
                <a:latin typeface="+mn-lt"/>
              </a:rPr>
              <a:t>selon le pays de résidence, au GDL, 2010-2020 </a:t>
            </a:r>
            <a:endParaRPr lang="fr-LU" sz="900" i="1" strike="noStrike" baseline="0">
              <a:latin typeface="+mn-lt"/>
            </a:endParaRPr>
          </a:p>
        </c:rich>
      </c:tx>
      <c:layout>
        <c:manualLayout>
          <c:xMode val="edge"/>
          <c:yMode val="edge"/>
          <c:x val="0.24072954170347624"/>
          <c:y val="2.0407749292435048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'[9]Non-résidents 3'!$C$29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7"/>
              <c:layout>
                <c:manualLayout>
                  <c:x val="1.68562978048587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16-40C1-9DFB-DED49FBA9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Data!$B$32:$B$43</c15:sqref>
                  </c15:fullRef>
                </c:ext>
              </c:extLst>
              <c:f>Data!$B$37:$B$43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Data!$D$32:$D$43</c15:sqref>
                  </c15:fullRef>
                </c:ext>
              </c:extLst>
              <c:f>Data!$D$37:$D$43</c:f>
              <c:numCache>
                <c:formatCode>0.0%</c:formatCode>
                <c:ptCount val="7"/>
                <c:pt idx="0">
                  <c:v>0.45098367985691928</c:v>
                </c:pt>
                <c:pt idx="1">
                  <c:v>0.48942205413071743</c:v>
                </c:pt>
                <c:pt idx="2">
                  <c:v>0.4732162952959712</c:v>
                </c:pt>
                <c:pt idx="3">
                  <c:v>0.48262154724289064</c:v>
                </c:pt>
                <c:pt idx="4">
                  <c:v>0.48674767964788057</c:v>
                </c:pt>
                <c:pt idx="5">
                  <c:v>0.48935237928314784</c:v>
                </c:pt>
                <c:pt idx="6">
                  <c:v>0.49589068224576693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6-40C1-9DFB-DED49FBA99F6}"/>
            </c:ext>
          </c:extLst>
        </c:ser>
        <c:ser>
          <c:idx val="1"/>
          <c:order val="1"/>
          <c:tx>
            <c:strRef>
              <c:f>Data!$F$31</c:f>
              <c:strCache>
                <c:ptCount val="1"/>
                <c:pt idx="0">
                  <c:v>Allemagne (%)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16-40C1-9DFB-DED49FBA9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Data!$B$32:$B$43</c15:sqref>
                  </c15:fullRef>
                </c:ext>
              </c:extLst>
              <c:f>Data!$B$37:$B$43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Data!$F$32:$F$43</c15:sqref>
                  </c15:fullRef>
                </c:ext>
              </c:extLst>
              <c:f>Data!$F$37:$F$43</c:f>
              <c:numCache>
                <c:formatCode>0.0%</c:formatCode>
                <c:ptCount val="7"/>
                <c:pt idx="0">
                  <c:v>0.14352783366867874</c:v>
                </c:pt>
                <c:pt idx="1">
                  <c:v>0.14300910057912777</c:v>
                </c:pt>
                <c:pt idx="2">
                  <c:v>0.15833896016205268</c:v>
                </c:pt>
                <c:pt idx="3">
                  <c:v>0.15431658342676588</c:v>
                </c:pt>
                <c:pt idx="4">
                  <c:v>0.16572576786910342</c:v>
                </c:pt>
                <c:pt idx="5">
                  <c:v>0.18333187275435983</c:v>
                </c:pt>
                <c:pt idx="6">
                  <c:v>0.18863253787503714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Data!$F$34</c15:sqref>
                  <c15:dLbl>
                    <c:idx val="-1"/>
                    <c:layout>
                      <c:manualLayout>
                        <c:x val="3.0060447965583463E-4"/>
                        <c:y val="-1.0059325952015797E-16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91E-42A4-9C2B-AA9041A3E76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7716-40C1-9DFB-DED49FBA99F6}"/>
            </c:ext>
          </c:extLst>
        </c:ser>
        <c:ser>
          <c:idx val="2"/>
          <c:order val="2"/>
          <c:tx>
            <c:strRef>
              <c:f>Data!$H$31</c:f>
              <c:strCache>
                <c:ptCount val="1"/>
                <c:pt idx="0">
                  <c:v>Belgique (%)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Data!$B$32:$B$43</c15:sqref>
                  </c15:fullRef>
                </c:ext>
              </c:extLst>
              <c:f>Data!$B$37:$B$43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Data!$H$32:$H$43</c15:sqref>
                  </c15:fullRef>
                </c:ext>
              </c:extLst>
              <c:f>Data!$H$37:$H$43</c:f>
              <c:numCache>
                <c:formatCode>0.0%</c:formatCode>
                <c:ptCount val="7"/>
                <c:pt idx="0">
                  <c:v>0.35459982114911692</c:v>
                </c:pt>
                <c:pt idx="1">
                  <c:v>0.32407516841980855</c:v>
                </c:pt>
                <c:pt idx="2">
                  <c:v>0.31870357866306548</c:v>
                </c:pt>
                <c:pt idx="3">
                  <c:v>0.32167974722250536</c:v>
                </c:pt>
                <c:pt idx="4">
                  <c:v>0.30475552578700604</c:v>
                </c:pt>
                <c:pt idx="5">
                  <c:v>0.29007098413811233</c:v>
                </c:pt>
                <c:pt idx="6">
                  <c:v>0.28547380928804833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16-40C1-9DFB-DED49FBA99F6}"/>
            </c:ext>
          </c:extLst>
        </c:ser>
        <c:ser>
          <c:idx val="3"/>
          <c:order val="3"/>
          <c:tx>
            <c:strRef>
              <c:f>Data!$J$31</c:f>
              <c:strCache>
                <c:ptCount val="1"/>
                <c:pt idx="0">
                  <c:v>Autres  (%)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Data!$B$32:$B$43</c15:sqref>
                  </c15:fullRef>
                </c:ext>
              </c:extLst>
              <c:f>Data!$B$37:$B$43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Data!$J$32:$J$43</c15:sqref>
                  </c15:fullRef>
                </c:ext>
              </c:extLst>
              <c:f>Data!$J$37:$J$43</c:f>
              <c:numCache>
                <c:formatCode>0.0%</c:formatCode>
                <c:ptCount val="7"/>
                <c:pt idx="0">
                  <c:v>5.0888665325285042E-2</c:v>
                </c:pt>
                <c:pt idx="1">
                  <c:v>4.3493676870346297E-2</c:v>
                </c:pt>
                <c:pt idx="2">
                  <c:v>4.9741165878910643E-2</c:v>
                </c:pt>
                <c:pt idx="3">
                  <c:v>4.1382122107838142E-2</c:v>
                </c:pt>
                <c:pt idx="4">
                  <c:v>4.2771026696009948E-2</c:v>
                </c:pt>
                <c:pt idx="5">
                  <c:v>3.7244763824379981E-2</c:v>
                </c:pt>
                <c:pt idx="6">
                  <c:v>3.0002970591147638E-2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16-40C1-9DFB-DED49FBA9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873408"/>
        <c:axId val="127874944"/>
      </c:barChart>
      <c:catAx>
        <c:axId val="1278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874944"/>
        <c:crosses val="autoZero"/>
        <c:auto val="1"/>
        <c:lblAlgn val="ctr"/>
        <c:lblOffset val="100"/>
        <c:noMultiLvlLbl val="0"/>
      </c:catAx>
      <c:valAx>
        <c:axId val="127874944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873408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8</xdr:row>
      <xdr:rowOff>127000</xdr:rowOff>
    </xdr:from>
    <xdr:to>
      <xdr:col>10</xdr:col>
      <xdr:colOff>406400</xdr:colOff>
      <xdr:row>27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2_Carte%20sanitaire/4_CS%202019/5_Analyses/1_Document%20principal/3_Activit&#233;%20hospit/Centres%20hospitaliers/2019_Rapport%20carte%20sanitaire_partie%201_activit&#233;_V2_ACL_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eurs-clés"/>
      <sheetName val="Evol hospi"/>
      <sheetName val="Evol séjours"/>
      <sheetName val="Evol repart séjours"/>
      <sheetName val="Hospi jour"/>
      <sheetName val="Evol hospi jour"/>
      <sheetName val="Hospi jour (2)"/>
      <sheetName val="DMS"/>
      <sheetName val="DMS (2)"/>
      <sheetName val="DMS par âge"/>
      <sheetName val="Age1-séjours"/>
      <sheetName val="Age2-journées"/>
      <sheetName val="Age2"/>
      <sheetName val="Age et genre GDL"/>
      <sheetName val="Genre"/>
      <sheetName val="Décès"/>
      <sheetName val="Résidence GDL"/>
      <sheetName val="Non-Résidents 1"/>
      <sheetName val="Non-résidents 2"/>
      <sheetName val="Non-résidents 3"/>
      <sheetName val="Non-Résidents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9">
          <cell r="C29" t="str">
            <v>France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showGridLines="0" tabSelected="1" topLeftCell="A10" zoomScaleNormal="100" workbookViewId="0">
      <selection activeCell="Q12" sqref="Q10:Q12"/>
    </sheetView>
  </sheetViews>
  <sheetFormatPr defaultRowHeight="14.5" x14ac:dyDescent="0.35"/>
  <cols>
    <col min="2" max="2" width="15.453125" customWidth="1"/>
    <col min="3" max="3" width="10.90625" customWidth="1"/>
    <col min="4" max="4" width="8.7265625" customWidth="1"/>
    <col min="5" max="5" width="10.453125" customWidth="1"/>
    <col min="6" max="6" width="11.08984375" customWidth="1"/>
    <col min="7" max="8" width="8.7265625" customWidth="1"/>
  </cols>
  <sheetData>
    <row r="2" spans="2:2" x14ac:dyDescent="0.35">
      <c r="B2" s="2" t="s">
        <v>12</v>
      </c>
    </row>
    <row r="3" spans="2:2" x14ac:dyDescent="0.35">
      <c r="B3" s="1"/>
    </row>
    <row r="4" spans="2:2" x14ac:dyDescent="0.35">
      <c r="B4" s="1" t="s">
        <v>0</v>
      </c>
    </row>
    <row r="5" spans="2:2" x14ac:dyDescent="0.35">
      <c r="B5" s="3" t="s">
        <v>1</v>
      </c>
    </row>
    <row r="6" spans="2:2" x14ac:dyDescent="0.35">
      <c r="B6" s="1" t="s">
        <v>2</v>
      </c>
    </row>
    <row r="7" spans="2:2" x14ac:dyDescent="0.35">
      <c r="B7" s="1" t="s">
        <v>4</v>
      </c>
    </row>
    <row r="8" spans="2:2" x14ac:dyDescent="0.35">
      <c r="B8" s="1" t="s">
        <v>3</v>
      </c>
    </row>
    <row r="30" spans="2:12" ht="15" thickBot="1" x14ac:dyDescent="0.4"/>
    <row r="31" spans="2:12" ht="30" thickTop="1" thickBot="1" x14ac:dyDescent="0.4">
      <c r="B31" s="19"/>
      <c r="C31" s="15" t="s">
        <v>7</v>
      </c>
      <c r="D31" s="13" t="s">
        <v>13</v>
      </c>
      <c r="E31" s="13" t="s">
        <v>8</v>
      </c>
      <c r="F31" s="13" t="s">
        <v>14</v>
      </c>
      <c r="G31" s="13" t="s">
        <v>9</v>
      </c>
      <c r="H31" s="13" t="s">
        <v>15</v>
      </c>
      <c r="I31" s="13" t="s">
        <v>10</v>
      </c>
      <c r="J31" s="13" t="s">
        <v>16</v>
      </c>
      <c r="K31" s="14" t="s">
        <v>6</v>
      </c>
      <c r="L31" s="4"/>
    </row>
    <row r="32" spans="2:12" ht="15" thickTop="1" x14ac:dyDescent="0.35">
      <c r="B32" s="20">
        <v>2010</v>
      </c>
      <c r="C32" s="16">
        <v>2661</v>
      </c>
      <c r="D32" s="6">
        <f>C32/K32</f>
        <v>0.43451992161985631</v>
      </c>
      <c r="E32" s="5">
        <v>853</v>
      </c>
      <c r="F32" s="6">
        <f>E32/K32</f>
        <v>0.13928804702808623</v>
      </c>
      <c r="G32" s="5">
        <v>2261</v>
      </c>
      <c r="H32" s="6">
        <f>G32/K32</f>
        <v>0.36920313520574788</v>
      </c>
      <c r="I32" s="5">
        <v>349</v>
      </c>
      <c r="J32" s="6">
        <f>I32/K32</f>
        <v>5.6988896146309601E-2</v>
      </c>
      <c r="K32" s="8">
        <f>SUM(C32+E32+G32+I32)</f>
        <v>6124</v>
      </c>
    </row>
    <row r="33" spans="2:11" x14ac:dyDescent="0.35">
      <c r="B33" s="20">
        <v>2011</v>
      </c>
      <c r="C33" s="16">
        <v>2898</v>
      </c>
      <c r="D33" s="6">
        <f t="shared" ref="D33:D43" si="0">C33/K33</f>
        <v>0.43409227082085083</v>
      </c>
      <c r="E33" s="5">
        <v>999</v>
      </c>
      <c r="F33" s="6">
        <f t="shared" ref="F33:F43" si="1">E33/K33</f>
        <v>0.14964050329538645</v>
      </c>
      <c r="G33" s="5">
        <v>2444</v>
      </c>
      <c r="H33" s="6">
        <f t="shared" ref="H33:H43" si="2">G33/K33</f>
        <v>0.36608747753145598</v>
      </c>
      <c r="I33" s="5">
        <v>335</v>
      </c>
      <c r="J33" s="6">
        <f t="shared" ref="J33:J43" si="3">I33/K33</f>
        <v>5.017974835230677E-2</v>
      </c>
      <c r="K33" s="8">
        <f t="shared" ref="K33:K43" si="4">SUM(C33+E33+G33+I33)</f>
        <v>6676</v>
      </c>
    </row>
    <row r="34" spans="2:11" x14ac:dyDescent="0.35">
      <c r="B34" s="20">
        <v>2012</v>
      </c>
      <c r="C34" s="16">
        <v>3171</v>
      </c>
      <c r="D34" s="6">
        <f t="shared" si="0"/>
        <v>0.44794462494702642</v>
      </c>
      <c r="E34" s="5">
        <v>1030</v>
      </c>
      <c r="F34" s="6">
        <f t="shared" si="1"/>
        <v>0.1455007769458963</v>
      </c>
      <c r="G34" s="5">
        <v>2476</v>
      </c>
      <c r="H34" s="6">
        <f t="shared" si="2"/>
        <v>0.34976691623110606</v>
      </c>
      <c r="I34" s="5">
        <v>402</v>
      </c>
      <c r="J34" s="6">
        <f t="shared" si="3"/>
        <v>5.6787681875971184E-2</v>
      </c>
      <c r="K34" s="8">
        <f t="shared" si="4"/>
        <v>7079</v>
      </c>
    </row>
    <row r="35" spans="2:11" x14ac:dyDescent="0.35">
      <c r="B35" s="20">
        <v>2013</v>
      </c>
      <c r="C35" s="16">
        <v>3550</v>
      </c>
      <c r="D35" s="6">
        <f t="shared" si="0"/>
        <v>0.45623955789744247</v>
      </c>
      <c r="E35" s="5">
        <v>1110</v>
      </c>
      <c r="F35" s="6">
        <f t="shared" si="1"/>
        <v>0.1426551857087778</v>
      </c>
      <c r="G35" s="5">
        <v>2752</v>
      </c>
      <c r="H35" s="6">
        <f t="shared" si="2"/>
        <v>0.35368204600951036</v>
      </c>
      <c r="I35" s="5">
        <v>369</v>
      </c>
      <c r="J35" s="6">
        <f t="shared" si="3"/>
        <v>4.7423210384269374E-2</v>
      </c>
      <c r="K35" s="8">
        <f t="shared" si="4"/>
        <v>7781</v>
      </c>
    </row>
    <row r="36" spans="2:11" x14ac:dyDescent="0.35">
      <c r="B36" s="20">
        <v>2014</v>
      </c>
      <c r="C36" s="16">
        <v>3858</v>
      </c>
      <c r="D36" s="6">
        <f t="shared" si="0"/>
        <v>0.47488921713441656</v>
      </c>
      <c r="E36" s="5">
        <v>1144</v>
      </c>
      <c r="F36" s="6">
        <f t="shared" si="1"/>
        <v>0.14081733136386015</v>
      </c>
      <c r="G36" s="5">
        <v>2756</v>
      </c>
      <c r="H36" s="6">
        <f t="shared" si="2"/>
        <v>0.33924175283111768</v>
      </c>
      <c r="I36" s="5">
        <v>366</v>
      </c>
      <c r="J36" s="6">
        <f t="shared" si="3"/>
        <v>4.5051698670605614E-2</v>
      </c>
      <c r="K36" s="8">
        <f t="shared" si="4"/>
        <v>8124</v>
      </c>
    </row>
    <row r="37" spans="2:11" x14ac:dyDescent="0.35">
      <c r="B37" s="20" t="s">
        <v>11</v>
      </c>
      <c r="C37" s="17">
        <f>AVERAGE(C32:C36)</f>
        <v>3227.6</v>
      </c>
      <c r="D37" s="6">
        <f>C37/K37</f>
        <v>0.45098367985691928</v>
      </c>
      <c r="E37" s="7">
        <f>AVERAGE(E32:E36)</f>
        <v>1027.2</v>
      </c>
      <c r="F37" s="6">
        <f t="shared" si="1"/>
        <v>0.14352783366867874</v>
      </c>
      <c r="G37" s="7">
        <f>AVERAGE(G32:G36)</f>
        <v>2537.8000000000002</v>
      </c>
      <c r="H37" s="6">
        <f t="shared" si="2"/>
        <v>0.35459982114911692</v>
      </c>
      <c r="I37" s="7">
        <f>AVERAGE(I32:I36)</f>
        <v>364.2</v>
      </c>
      <c r="J37" s="6">
        <f t="shared" si="3"/>
        <v>5.0888665325285042E-2</v>
      </c>
      <c r="K37" s="9">
        <f>AVERAGE(K32:K36)</f>
        <v>7156.8</v>
      </c>
    </row>
    <row r="38" spans="2:11" x14ac:dyDescent="0.35">
      <c r="B38" s="20">
        <v>2015</v>
      </c>
      <c r="C38" s="16">
        <v>4141</v>
      </c>
      <c r="D38" s="6">
        <f t="shared" si="0"/>
        <v>0.48942205413071743</v>
      </c>
      <c r="E38" s="5">
        <v>1210</v>
      </c>
      <c r="F38" s="6">
        <f t="shared" si="1"/>
        <v>0.14300910057912777</v>
      </c>
      <c r="G38" s="5">
        <v>2742</v>
      </c>
      <c r="H38" s="6">
        <f t="shared" si="2"/>
        <v>0.32407516841980855</v>
      </c>
      <c r="I38" s="5">
        <v>368</v>
      </c>
      <c r="J38" s="6">
        <f t="shared" si="3"/>
        <v>4.3493676870346297E-2</v>
      </c>
      <c r="K38" s="8">
        <f t="shared" si="4"/>
        <v>8461</v>
      </c>
    </row>
    <row r="39" spans="2:11" x14ac:dyDescent="0.35">
      <c r="B39" s="20">
        <v>2016</v>
      </c>
      <c r="C39" s="16">
        <v>4205</v>
      </c>
      <c r="D39" s="6">
        <f t="shared" si="0"/>
        <v>0.4732162952959712</v>
      </c>
      <c r="E39" s="5">
        <v>1407</v>
      </c>
      <c r="F39" s="6">
        <f t="shared" si="1"/>
        <v>0.15833896016205268</v>
      </c>
      <c r="G39" s="5">
        <v>2832</v>
      </c>
      <c r="H39" s="6">
        <f t="shared" si="2"/>
        <v>0.31870357866306548</v>
      </c>
      <c r="I39" s="5">
        <v>442</v>
      </c>
      <c r="J39" s="6">
        <f t="shared" si="3"/>
        <v>4.9741165878910643E-2</v>
      </c>
      <c r="K39" s="8">
        <f t="shared" si="4"/>
        <v>8886</v>
      </c>
    </row>
    <row r="40" spans="2:11" x14ac:dyDescent="0.35">
      <c r="B40" s="20">
        <v>2017</v>
      </c>
      <c r="C40" s="16">
        <v>4735</v>
      </c>
      <c r="D40" s="6">
        <f t="shared" si="0"/>
        <v>0.48262154724289064</v>
      </c>
      <c r="E40" s="5">
        <v>1514</v>
      </c>
      <c r="F40" s="6">
        <f t="shared" si="1"/>
        <v>0.15431658342676588</v>
      </c>
      <c r="G40" s="5">
        <v>3156</v>
      </c>
      <c r="H40" s="6">
        <f t="shared" si="2"/>
        <v>0.32167974722250536</v>
      </c>
      <c r="I40" s="5">
        <v>406</v>
      </c>
      <c r="J40" s="6">
        <f t="shared" si="3"/>
        <v>4.1382122107838142E-2</v>
      </c>
      <c r="K40" s="8">
        <f t="shared" si="4"/>
        <v>9811</v>
      </c>
    </row>
    <row r="41" spans="2:11" x14ac:dyDescent="0.35">
      <c r="B41" s="20">
        <v>2018</v>
      </c>
      <c r="C41" s="16">
        <v>5087</v>
      </c>
      <c r="D41" s="6">
        <f t="shared" si="0"/>
        <v>0.48674767964788057</v>
      </c>
      <c r="E41" s="5">
        <v>1732</v>
      </c>
      <c r="F41" s="6">
        <f t="shared" si="1"/>
        <v>0.16572576786910342</v>
      </c>
      <c r="G41" s="5">
        <v>3185</v>
      </c>
      <c r="H41" s="6">
        <f t="shared" si="2"/>
        <v>0.30475552578700604</v>
      </c>
      <c r="I41" s="5">
        <v>447</v>
      </c>
      <c r="J41" s="6">
        <f t="shared" si="3"/>
        <v>4.2771026696009948E-2</v>
      </c>
      <c r="K41" s="8">
        <f t="shared" si="4"/>
        <v>10451</v>
      </c>
    </row>
    <row r="42" spans="2:11" x14ac:dyDescent="0.35">
      <c r="B42" s="20">
        <v>2019</v>
      </c>
      <c r="C42" s="16">
        <v>5584</v>
      </c>
      <c r="D42" s="6">
        <f t="shared" si="0"/>
        <v>0.48935237928314784</v>
      </c>
      <c r="E42" s="5">
        <v>2092</v>
      </c>
      <c r="F42" s="6">
        <f t="shared" si="1"/>
        <v>0.18333187275435983</v>
      </c>
      <c r="G42" s="5">
        <v>3310</v>
      </c>
      <c r="H42" s="6">
        <f t="shared" si="2"/>
        <v>0.29007098413811233</v>
      </c>
      <c r="I42" s="5">
        <v>425</v>
      </c>
      <c r="J42" s="6">
        <f t="shared" si="3"/>
        <v>3.7244763824379981E-2</v>
      </c>
      <c r="K42" s="8">
        <f t="shared" si="4"/>
        <v>11411</v>
      </c>
    </row>
    <row r="43" spans="2:11" ht="15" thickBot="1" x14ac:dyDescent="0.4">
      <c r="B43" s="21" t="s">
        <v>5</v>
      </c>
      <c r="C43" s="18">
        <v>5008</v>
      </c>
      <c r="D43" s="11">
        <f t="shared" si="0"/>
        <v>0.49589068224576693</v>
      </c>
      <c r="E43" s="10">
        <v>1905</v>
      </c>
      <c r="F43" s="11">
        <f t="shared" si="1"/>
        <v>0.18863253787503714</v>
      </c>
      <c r="G43" s="10">
        <v>2883</v>
      </c>
      <c r="H43" s="11">
        <f t="shared" si="2"/>
        <v>0.28547380928804833</v>
      </c>
      <c r="I43" s="10">
        <v>303</v>
      </c>
      <c r="J43" s="11">
        <f t="shared" si="3"/>
        <v>3.0002970591147638E-2</v>
      </c>
      <c r="K43" s="12">
        <f t="shared" si="4"/>
        <v>10099</v>
      </c>
    </row>
    <row r="44" spans="2:11" ht="15" thickTop="1" x14ac:dyDescent="0.35"/>
  </sheetData>
  <pageMargins left="0.7" right="0.7" top="0.75" bottom="0.75" header="0.3" footer="0.3"/>
  <pageSetup paperSize="9" orientation="portrait" r:id="rId1"/>
  <ignoredErrors>
    <ignoredError sqref="D37 F37 H37 J37:K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2022-03-11T10:27:03Z</dcterms:modified>
</cp:coreProperties>
</file>